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70" windowHeight="13770" tabRatio="710"/>
  </bookViews>
  <sheets>
    <sheet name="índice" sheetId="31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10" r:id="rId10"/>
    <sheet name="10" sheetId="9" r:id="rId11"/>
    <sheet name="11" sheetId="11" r:id="rId12"/>
    <sheet name="12" sheetId="12" r:id="rId13"/>
    <sheet name="13" sheetId="13" r:id="rId14"/>
    <sheet name="14" sheetId="14" r:id="rId15"/>
    <sheet name="15" sheetId="22" r:id="rId16"/>
    <sheet name="16" sheetId="15" r:id="rId17"/>
    <sheet name="17" sheetId="29" r:id="rId18"/>
    <sheet name="18" sheetId="20" r:id="rId19"/>
    <sheet name="19" sheetId="24" r:id="rId20"/>
    <sheet name="20" sheetId="26" r:id="rId21"/>
    <sheet name="21" sheetId="25" r:id="rId22"/>
    <sheet name="22" sheetId="19" r:id="rId23"/>
    <sheet name="23" sheetId="27" r:id="rId24"/>
    <sheet name="24" sheetId="28" r:id="rId25"/>
    <sheet name="25" sheetId="18" r:id="rId26"/>
    <sheet name="26" sheetId="17" r:id="rId27"/>
    <sheet name="27" sheetId="16" r:id="rId28"/>
    <sheet name="28" sheetId="21" r:id="rId29"/>
    <sheet name="29" sheetId="23" r:id="rId30"/>
    <sheet name="30" sheetId="30" r:id="rId31"/>
  </sheets>
  <definedNames>
    <definedName name="_edn1" localSheetId="2">'2'!$B$32</definedName>
    <definedName name="_edn2" localSheetId="2">'2'!$B$34</definedName>
    <definedName name="_ednref1" localSheetId="2">'2'!$B$27</definedName>
    <definedName name="_ednref2" localSheetId="2">'2'!$B$29</definedName>
    <definedName name="_xlnm.Print_Area" localSheetId="11">'11'!$B$2:$T$52</definedName>
    <definedName name="_xlnm.Print_Area" localSheetId="13">'13'!$B$2:$Z$52</definedName>
    <definedName name="_xlnm.Print_Area" localSheetId="15">'15'!$B$1:$N$36</definedName>
    <definedName name="_xlnm.Print_Area" localSheetId="18">'18'!$A$1:$E$9</definedName>
    <definedName name="_xlnm.Print_Area" localSheetId="19">'19'!$B$2:$L$15</definedName>
    <definedName name="_xlnm.Print_Area" localSheetId="28">'28'!$A$1:$L$15</definedName>
    <definedName name="IDX" localSheetId="18">'18'!#REF!</definedName>
    <definedName name="IDX" localSheetId="19">'19'!#REF!</definedName>
    <definedName name="IDX" localSheetId="28">'28'!#REF!</definedName>
    <definedName name="OLE_LINK1" localSheetId="8">'8'!$B$4</definedName>
    <definedName name="_xlnm.Print_Titles" localSheetId="1">'1'!$2:$5</definedName>
    <definedName name="_xlnm.Print_Titles" localSheetId="10">'10'!$B:$B,'10'!$2:$2</definedName>
    <definedName name="_xlnm.Print_Titles" localSheetId="12">'12'!$2:$5</definedName>
    <definedName name="_xlnm.Print_Titles" localSheetId="13">'13'!$B:$B</definedName>
    <definedName name="_xlnm.Print_Titles" localSheetId="14">'14'!$B:$B</definedName>
    <definedName name="_xlnm.Print_Titles" localSheetId="15">'15'!$B:$B</definedName>
    <definedName name="_xlnm.Print_Titles" localSheetId="17">'17'!$2:$6</definedName>
    <definedName name="_xlnm.Print_Titles" localSheetId="29">'29'!$2:$5</definedName>
    <definedName name="_xlnm.Print_Titles" localSheetId="4">'4'!$4:$5</definedName>
    <definedName name="_xlnm.Print_Titles" localSheetId="6">'6'!$B:$C</definedName>
  </definedNames>
  <calcPr calcId="152511"/>
  <fileRecoveryPr repairLoad="1"/>
</workbook>
</file>

<file path=xl/calcChain.xml><?xml version="1.0" encoding="utf-8"?>
<calcChain xmlns="http://schemas.openxmlformats.org/spreadsheetml/2006/main">
  <c r="B30" i="31" l="1"/>
  <c r="B25" i="31"/>
  <c r="B14" i="31"/>
  <c r="B34" i="31"/>
  <c r="B33" i="31"/>
  <c r="B32" i="31"/>
  <c r="B27" i="31"/>
  <c r="B26" i="31"/>
  <c r="B22" i="31"/>
  <c r="B21" i="31"/>
  <c r="B20" i="31"/>
  <c r="B19" i="31"/>
  <c r="B18" i="31"/>
  <c r="B15" i="31"/>
  <c r="B13" i="31"/>
  <c r="B12" i="31"/>
  <c r="B11" i="31"/>
  <c r="B10" i="31"/>
  <c r="B9" i="31"/>
  <c r="B8" i="31"/>
  <c r="B7" i="31"/>
  <c r="B35" i="31"/>
  <c r="B31" i="31"/>
  <c r="B29" i="31"/>
  <c r="B28" i="31"/>
  <c r="B24" i="31"/>
  <c r="B23" i="31"/>
  <c r="B17" i="31"/>
  <c r="B16" i="31"/>
  <c r="B6" i="31"/>
  <c r="F32" i="30" l="1"/>
  <c r="F31" i="30"/>
  <c r="F30" i="30"/>
  <c r="F29" i="30"/>
  <c r="F28" i="30"/>
  <c r="F27" i="30"/>
  <c r="F19" i="30"/>
  <c r="F18" i="30"/>
  <c r="F17" i="30"/>
  <c r="F9" i="30"/>
  <c r="F8" i="30"/>
  <c r="F7" i="30"/>
  <c r="F6" i="30"/>
  <c r="E33" i="30"/>
  <c r="E34" i="30" s="1"/>
  <c r="D33" i="30"/>
  <c r="D34" i="30" s="1"/>
  <c r="E20" i="30"/>
  <c r="E21" i="30" s="1"/>
  <c r="D20" i="30"/>
  <c r="D21" i="30" s="1"/>
  <c r="E10" i="30"/>
  <c r="E11" i="30" s="1"/>
  <c r="D10" i="30"/>
  <c r="D11" i="30" s="1"/>
  <c r="D10" i="26"/>
  <c r="E10" i="26"/>
  <c r="F10" i="26"/>
  <c r="G10" i="26"/>
  <c r="H10" i="26"/>
  <c r="K11" i="24"/>
  <c r="J11" i="24"/>
  <c r="K10" i="24"/>
  <c r="J10" i="24"/>
  <c r="K9" i="24"/>
  <c r="J9" i="24"/>
  <c r="L9" i="24" s="1"/>
  <c r="K8" i="24"/>
  <c r="J8" i="24"/>
  <c r="K7" i="24"/>
  <c r="J7" i="24"/>
  <c r="K6" i="24"/>
  <c r="J6" i="24"/>
  <c r="H6" i="23"/>
  <c r="O6" i="23"/>
  <c r="H7" i="23"/>
  <c r="O7" i="23"/>
  <c r="H8" i="23"/>
  <c r="O8" i="23"/>
  <c r="H9" i="23"/>
  <c r="O9" i="23"/>
  <c r="H10" i="23"/>
  <c r="O10" i="23"/>
  <c r="H11" i="23"/>
  <c r="O11" i="23"/>
  <c r="H12" i="23"/>
  <c r="O12" i="23"/>
  <c r="H13" i="23"/>
  <c r="O13" i="23"/>
  <c r="H14" i="23"/>
  <c r="O14" i="23"/>
  <c r="H15" i="23"/>
  <c r="O15" i="23"/>
  <c r="H16" i="23"/>
  <c r="O16" i="23"/>
  <c r="H17" i="23"/>
  <c r="O17" i="23"/>
  <c r="H18" i="23"/>
  <c r="O18" i="23"/>
  <c r="H19" i="23"/>
  <c r="O19" i="23"/>
  <c r="H20" i="23"/>
  <c r="O20" i="23"/>
  <c r="H21" i="23"/>
  <c r="O21" i="23"/>
  <c r="H22" i="23"/>
  <c r="O22" i="23"/>
  <c r="H23" i="23"/>
  <c r="O23" i="23"/>
  <c r="H24" i="23"/>
  <c r="O24" i="23"/>
  <c r="H25" i="23"/>
  <c r="O25" i="23"/>
  <c r="H26" i="23"/>
  <c r="O26" i="23"/>
  <c r="H27" i="23"/>
  <c r="O27" i="23"/>
  <c r="H28" i="23"/>
  <c r="O28" i="23"/>
  <c r="H29" i="23"/>
  <c r="O29" i="23"/>
  <c r="H30" i="23"/>
  <c r="O30" i="23"/>
  <c r="H31" i="23"/>
  <c r="O31" i="23"/>
  <c r="H32" i="23"/>
  <c r="O32" i="23"/>
  <c r="H33" i="23"/>
  <c r="O33" i="23"/>
  <c r="H34" i="23"/>
  <c r="O34" i="23"/>
  <c r="H35" i="23"/>
  <c r="O35" i="23"/>
  <c r="H36" i="23"/>
  <c r="O36" i="23"/>
  <c r="H37" i="23"/>
  <c r="O37" i="23"/>
  <c r="H38" i="23"/>
  <c r="O38" i="23"/>
  <c r="H39" i="23"/>
  <c r="O39" i="23"/>
  <c r="H40" i="23"/>
  <c r="O40" i="23"/>
  <c r="H41" i="23"/>
  <c r="O41" i="23"/>
  <c r="H42" i="23"/>
  <c r="O42" i="23"/>
  <c r="H43" i="23"/>
  <c r="O43" i="23"/>
  <c r="H44" i="23"/>
  <c r="O44" i="23"/>
  <c r="H45" i="23"/>
  <c r="O45" i="23"/>
  <c r="H46" i="23"/>
  <c r="O46" i="23"/>
  <c r="H47" i="23"/>
  <c r="O47" i="23"/>
  <c r="H48" i="23"/>
  <c r="O48" i="23"/>
  <c r="H49" i="23"/>
  <c r="O49" i="23"/>
  <c r="H50" i="23"/>
  <c r="O50" i="23"/>
  <c r="H51" i="23"/>
  <c r="O51" i="23"/>
  <c r="H52" i="23"/>
  <c r="O52" i="23"/>
  <c r="H53" i="23"/>
  <c r="O53" i="23"/>
  <c r="H54" i="23"/>
  <c r="O54" i="23"/>
  <c r="H55" i="23"/>
  <c r="O55" i="23"/>
  <c r="H56" i="23"/>
  <c r="O56" i="23"/>
  <c r="H57" i="23"/>
  <c r="O57" i="23"/>
  <c r="H58" i="23"/>
  <c r="O58" i="23"/>
  <c r="H59" i="23"/>
  <c r="O59" i="23"/>
  <c r="H60" i="23"/>
  <c r="O60" i="23"/>
  <c r="H61" i="23"/>
  <c r="O61" i="23"/>
  <c r="H62" i="23"/>
  <c r="O62" i="23"/>
  <c r="H63" i="23"/>
  <c r="O63" i="23"/>
  <c r="H64" i="23"/>
  <c r="O64" i="23"/>
  <c r="H65" i="23"/>
  <c r="O65" i="23"/>
  <c r="H66" i="23"/>
  <c r="O66" i="23"/>
  <c r="H67" i="23"/>
  <c r="O67" i="23"/>
  <c r="H68" i="23"/>
  <c r="O68" i="23"/>
  <c r="H69" i="23"/>
  <c r="O69" i="23"/>
  <c r="H70" i="23"/>
  <c r="O70" i="23"/>
  <c r="H71" i="23"/>
  <c r="O71" i="23"/>
  <c r="H72" i="23"/>
  <c r="O72" i="23"/>
  <c r="H73" i="23"/>
  <c r="O73" i="23"/>
  <c r="H74" i="23"/>
  <c r="O74" i="23"/>
  <c r="H75" i="23"/>
  <c r="O75" i="23"/>
  <c r="H76" i="23"/>
  <c r="O76" i="23"/>
  <c r="H77" i="23"/>
  <c r="O77" i="23"/>
  <c r="E8" i="20"/>
  <c r="K11" i="21"/>
  <c r="J11" i="21"/>
  <c r="J8" i="21"/>
  <c r="K8" i="21"/>
  <c r="J9" i="21"/>
  <c r="K9" i="21"/>
  <c r="J10" i="21"/>
  <c r="K10" i="21"/>
  <c r="K7" i="21"/>
  <c r="J7" i="21"/>
  <c r="K6" i="21"/>
  <c r="J6" i="21"/>
  <c r="I14" i="16"/>
  <c r="I15" i="16"/>
  <c r="I16" i="16"/>
  <c r="I17" i="16"/>
  <c r="I18" i="16"/>
  <c r="I19" i="16"/>
  <c r="I7" i="16"/>
  <c r="I8" i="16"/>
  <c r="I9" i="16"/>
  <c r="I10" i="16"/>
  <c r="I11" i="16"/>
  <c r="I6" i="16"/>
  <c r="C11" i="17"/>
  <c r="D11" i="17"/>
  <c r="E11" i="17" s="1"/>
  <c r="F33" i="30" l="1"/>
  <c r="F34" i="30" s="1"/>
  <c r="L7" i="24"/>
  <c r="L6" i="21"/>
  <c r="F20" i="30"/>
  <c r="F21" i="30" s="1"/>
  <c r="L11" i="24"/>
  <c r="L10" i="24"/>
  <c r="F10" i="30"/>
  <c r="F11" i="30" s="1"/>
  <c r="J13" i="21"/>
  <c r="K13" i="21"/>
  <c r="L8" i="24"/>
  <c r="J13" i="24"/>
  <c r="K13" i="24"/>
  <c r="L6" i="24"/>
  <c r="L13" i="21" l="1"/>
  <c r="L14" i="21" s="1"/>
  <c r="L13" i="24"/>
  <c r="L14" i="24" s="1"/>
</calcChain>
</file>

<file path=xl/sharedStrings.xml><?xml version="1.0" encoding="utf-8"?>
<sst xmlns="http://schemas.openxmlformats.org/spreadsheetml/2006/main" count="1234" uniqueCount="629">
  <si>
    <t>Grupo</t>
  </si>
  <si>
    <t>Nombre</t>
  </si>
  <si>
    <t>Coneval</t>
  </si>
  <si>
    <t>Cepal-Inegi</t>
  </si>
  <si>
    <t>Coplamar</t>
  </si>
  <si>
    <t>Maíz</t>
  </si>
  <si>
    <t>Tortilla de maíz</t>
  </si>
  <si>
    <t>Maíz de Grano</t>
  </si>
  <si>
    <t>Masa</t>
  </si>
  <si>
    <t>Maíz y derivados</t>
  </si>
  <si>
    <t>Trigo</t>
  </si>
  <si>
    <t>Pasta para sopa</t>
  </si>
  <si>
    <t xml:space="preserve">Pan blanco </t>
  </si>
  <si>
    <t>Pan de dulce</t>
  </si>
  <si>
    <t xml:space="preserve">Pan para sándwich, hamburguesas </t>
  </si>
  <si>
    <t>Hojuelas de Trigo</t>
  </si>
  <si>
    <t>Harina de Trigo</t>
  </si>
  <si>
    <t>Galletas</t>
  </si>
  <si>
    <t>Trigo y derivados</t>
  </si>
  <si>
    <t>Otros cereales</t>
  </si>
  <si>
    <t>Arroz en grano</t>
  </si>
  <si>
    <t>Cereal de maíz, de trigo, de  arroz, de avena (otros cereales)</t>
  </si>
  <si>
    <t>Carne de res y ternera</t>
  </si>
  <si>
    <t>Bistec: aguayón, cuete, paloma, pierna (Carne de res)</t>
  </si>
  <si>
    <t>Molida</t>
  </si>
  <si>
    <t>Carne de cerdo</t>
  </si>
  <si>
    <t>Costilla y chuleta (cerdo, Puerco)</t>
  </si>
  <si>
    <t>Carnes procesadas y otras carnes</t>
  </si>
  <si>
    <t>Chorizo y longaniza</t>
  </si>
  <si>
    <t xml:space="preserve">Jamón  </t>
  </si>
  <si>
    <t>Carne de cabra y oveja</t>
  </si>
  <si>
    <t>Otras carnes y procesados</t>
  </si>
  <si>
    <t>Carne de pollo</t>
  </si>
  <si>
    <t xml:space="preserve">Pierna, muslo y pechuga con hueso </t>
  </si>
  <si>
    <t xml:space="preserve">Pierna, muslo y pechuga sin hueso </t>
  </si>
  <si>
    <t>Pollo entero o en piezas</t>
  </si>
  <si>
    <t>Pescados frescos</t>
  </si>
  <si>
    <t xml:space="preserve">Pescado entero </t>
  </si>
  <si>
    <t>Pescado seco</t>
  </si>
  <si>
    <t>Pescado enlatado</t>
  </si>
  <si>
    <t>Mariscos frescos</t>
  </si>
  <si>
    <t>Leche quesos y otros derivados lácteos</t>
  </si>
  <si>
    <t xml:space="preserve">De vaca, pasteurizada, entera, light  </t>
  </si>
  <si>
    <t xml:space="preserve"> Queso fresco</t>
  </si>
  <si>
    <t>Yogur (Cep: otros derivados lácteos)</t>
  </si>
  <si>
    <t>Huevos</t>
  </si>
  <si>
    <t>De gallina</t>
  </si>
  <si>
    <t>Aceites y grasas</t>
  </si>
  <si>
    <t xml:space="preserve">Aceite vegetal   </t>
  </si>
  <si>
    <t>Manteca de puerco</t>
  </si>
  <si>
    <t>Tubérculos</t>
  </si>
  <si>
    <t>Papa</t>
  </si>
  <si>
    <t xml:space="preserve">Verduras y legumbres frescas  </t>
  </si>
  <si>
    <t>Cebolla</t>
  </si>
  <si>
    <t>Chile</t>
  </si>
  <si>
    <t>Jitomate</t>
  </si>
  <si>
    <t>Lechuga</t>
  </si>
  <si>
    <t>Zanahoria</t>
  </si>
  <si>
    <t>Hortalizas frescas</t>
  </si>
  <si>
    <t>Leguminosas</t>
  </si>
  <si>
    <t>Frijol</t>
  </si>
  <si>
    <t>Otras leguminosas</t>
  </si>
  <si>
    <t xml:space="preserve">Frutas frescas </t>
  </si>
  <si>
    <t>Limón</t>
  </si>
  <si>
    <t>Manzana y perón</t>
  </si>
  <si>
    <t>Naranja</t>
  </si>
  <si>
    <t xml:space="preserve">Plátano tabasco </t>
  </si>
  <si>
    <t>Frutas frescas</t>
  </si>
  <si>
    <t>Azúcar y mieles</t>
  </si>
  <si>
    <t>Azúcar</t>
  </si>
  <si>
    <t>Otros azúcares</t>
  </si>
  <si>
    <t>Alimentos preparados para consumir en casa</t>
  </si>
  <si>
    <t xml:space="preserve">Pollo rostizado </t>
  </si>
  <si>
    <t>Bebidas no alcohólicas</t>
  </si>
  <si>
    <t xml:space="preserve">Agua embotellada </t>
  </si>
  <si>
    <t>Jugos y néctares envasados</t>
  </si>
  <si>
    <t>Refrescos de cola y de sabores</t>
  </si>
  <si>
    <t>Bebidas</t>
  </si>
  <si>
    <t>Otros</t>
  </si>
  <si>
    <t>Otros comestibles</t>
  </si>
  <si>
    <t>Frutas y legumbres procesadas</t>
  </si>
  <si>
    <t>Alimentos y bebidas consumidas fuera del hogar</t>
  </si>
  <si>
    <t>x</t>
  </si>
  <si>
    <t>Otros alimentos preparados</t>
  </si>
  <si>
    <t>Peso bruto total</t>
  </si>
  <si>
    <t>Comparación del contenido de las tres canastas alimentarias nacionales previamente existentes en México</t>
  </si>
  <si>
    <t>Contenido per cápita (gramos /diarios)</t>
  </si>
  <si>
    <t>GRUPOS DE EDAD</t>
  </si>
  <si>
    <t xml:space="preserve">Edad </t>
  </si>
  <si>
    <t>Peso (Kg)</t>
  </si>
  <si>
    <t>Talla (m)</t>
  </si>
  <si>
    <t>REQUERIMIENTOS (Kcals/día)</t>
  </si>
  <si>
    <t>AMBOS SEXOS</t>
  </si>
  <si>
    <t>0 a 3 meses</t>
  </si>
  <si>
    <t>4 a 6 meses</t>
  </si>
  <si>
    <t>0 a 6 meses®</t>
  </si>
  <si>
    <t>7 a 12 meses®</t>
  </si>
  <si>
    <t>1 a 3 años®</t>
  </si>
  <si>
    <t>4 a 8 años*</t>
  </si>
  <si>
    <t>HOMBRES</t>
  </si>
  <si>
    <t>9 a 13 años*</t>
  </si>
  <si>
    <t>14 a 18 años*</t>
  </si>
  <si>
    <t>19 A 30 años©</t>
  </si>
  <si>
    <t>31 a 50 años©</t>
  </si>
  <si>
    <t>51 a 70 años©</t>
  </si>
  <si>
    <t>&gt; 70 años©</t>
  </si>
  <si>
    <t>MUJERES</t>
  </si>
  <si>
    <t>©: Datos promedio de talla y peso obtenidos de la base de datos de  ENSANUT 2006.</t>
  </si>
  <si>
    <t>Requerimientos de energía por grupos de edad y sexo en población del DF</t>
  </si>
  <si>
    <t>®: Datos obtenidos de las tablas de la OMS: CHILD GROWTH STANDARDS, 2006. OMS Patrones de crecimiento infantil. http://www.who.int/childgrowth/standards/es/(visitado en octubre 2010).</t>
  </si>
  <si>
    <t>*: Datos obtenidos a partir de las tablas de crecimiento de la OMS, 2007. WHO BMI for age (5-19 years). http://www.who.int/growthref/who2007_bmi_for_age/en/</t>
  </si>
  <si>
    <t>Edad Prom.</t>
  </si>
  <si>
    <t>CARGA BIOLÓGICA</t>
  </si>
  <si>
    <t>EMBARAZADAS</t>
  </si>
  <si>
    <t>2º  Trimestre</t>
  </si>
  <si>
    <t>3er Trimestre</t>
  </si>
  <si>
    <t>LACTANTES</t>
  </si>
  <si>
    <t>1er Trimestre</t>
  </si>
  <si>
    <t>®: Datos obtenidos de las tablas de la OMS: CHILD GROWTH STANDARDS, 2006.</t>
  </si>
  <si>
    <t>*: Datos obtenidos a partir de las tablas de crecimiento de la OMS, 2007.</t>
  </si>
  <si>
    <t>Requerimientos de energía por grupos de edad, sexo o carga biológica en población del DF.</t>
  </si>
  <si>
    <t>PROTEÍNAS</t>
  </si>
  <si>
    <t>LÍPIDOS</t>
  </si>
  <si>
    <t>CARBOHIDRATOS</t>
  </si>
  <si>
    <t>FIBRA</t>
  </si>
  <si>
    <t>Kcals</t>
  </si>
  <si>
    <t>g. AGS</t>
  </si>
  <si>
    <t>g. AGMI</t>
  </si>
  <si>
    <t>g. AGPI</t>
  </si>
  <si>
    <t>g. CHO'S</t>
  </si>
  <si>
    <t>g. SACAROSA</t>
  </si>
  <si>
    <t>g/día</t>
  </si>
  <si>
    <t>…</t>
  </si>
  <si>
    <t>2º  TRIMESTRE</t>
  </si>
  <si>
    <t>3er TRIMESTRE</t>
  </si>
  <si>
    <t>1er TRIMESTRE</t>
  </si>
  <si>
    <t>Distribución recomendada del aporte de los macronutrimentos para cubrir los  requerimientos energéticos (kcals/d) y recomendación del consumo de fibra para grupos de edad y sexo</t>
  </si>
  <si>
    <t>Kcals/día</t>
  </si>
  <si>
    <t xml:space="preserve">Gramos de Origen Animal </t>
  </si>
  <si>
    <t>Gramos</t>
  </si>
  <si>
    <t>GRUPO</t>
  </si>
  <si>
    <t>SUBGRUPO</t>
  </si>
  <si>
    <t>RACIÓN</t>
  </si>
  <si>
    <t>APORTE NUTRIMENTAL PROMEDIO (g)</t>
  </si>
  <si>
    <t>ENERGÍA (Kcals)</t>
  </si>
  <si>
    <t>VERDURAS</t>
  </si>
  <si>
    <t>FRUTAS</t>
  </si>
  <si>
    <t>CEREALES Y TUBÉRCULOS</t>
  </si>
  <si>
    <t>SIN GRASA</t>
  </si>
  <si>
    <t>Frituras</t>
  </si>
  <si>
    <t>LEGUMINOSAS</t>
  </si>
  <si>
    <t>ALIMENTOS DE ORIGEN ANIMAL</t>
  </si>
  <si>
    <t>MUY BAJOS EN GRASA</t>
  </si>
  <si>
    <t>BAJOS EN GRASA</t>
  </si>
  <si>
    <t>MODERADOS EN GRASA</t>
  </si>
  <si>
    <t>ALTOS EN GRASA</t>
  </si>
  <si>
    <t>LECHE</t>
  </si>
  <si>
    <t>DESCREMADA</t>
  </si>
  <si>
    <t>SEMI DESCREMADA</t>
  </si>
  <si>
    <t xml:space="preserve">ENTERA </t>
  </si>
  <si>
    <t>CON AZÚCAR</t>
  </si>
  <si>
    <t>ACEITES Y GRASAS</t>
  </si>
  <si>
    <t>Vegetales</t>
  </si>
  <si>
    <t>Animales</t>
  </si>
  <si>
    <t>AZÚCARES</t>
  </si>
  <si>
    <t>Edulcorantes</t>
  </si>
  <si>
    <t>Postres</t>
  </si>
  <si>
    <t>Aporte nutrimental promedio de los grupos en el sistema de equivalentes</t>
  </si>
  <si>
    <t>CARBO-HIDRATOS</t>
  </si>
  <si>
    <t>7 a 12 meses</t>
  </si>
  <si>
    <t>1 a 3 años</t>
  </si>
  <si>
    <t>4 a 8 años</t>
  </si>
  <si>
    <t>CON GRASA</t>
  </si>
  <si>
    <t>9 a 13 años</t>
  </si>
  <si>
    <t>14 a 18 años</t>
  </si>
  <si>
    <t>19 A 30 años</t>
  </si>
  <si>
    <t>31 a 50 años</t>
  </si>
  <si>
    <t>51 a 70 años</t>
  </si>
  <si>
    <t>&gt; 70 años</t>
  </si>
  <si>
    <t>2o TRIMESTRE</t>
  </si>
  <si>
    <t>MENORES 9 AÑOS (hombres y mujeres)</t>
  </si>
  <si>
    <t>H O M B R E S</t>
  </si>
  <si>
    <t>M U J E R E S</t>
  </si>
  <si>
    <t>Distribución de raciones por grupo de edad y por estado fisiológico</t>
  </si>
  <si>
    <t>OTROS</t>
  </si>
  <si>
    <t>RACIONES</t>
  </si>
  <si>
    <t>PESO PROM</t>
  </si>
  <si>
    <t>PESO TOTAL</t>
  </si>
  <si>
    <t>ENERGIA</t>
  </si>
  <si>
    <t>CARBHID</t>
  </si>
  <si>
    <t>PROTEINA</t>
  </si>
  <si>
    <t>COLEST</t>
  </si>
  <si>
    <t>AC_SATU</t>
  </si>
  <si>
    <t>AC_MONO</t>
  </si>
  <si>
    <t>AC_POLI</t>
  </si>
  <si>
    <t>GRASASTOTALES</t>
  </si>
  <si>
    <t xml:space="preserve">TOTALES    </t>
  </si>
  <si>
    <t>Cantidad de nutrimentos de acuerdo al número de raciones por grupo de alimento para un adulto masculino de 40 años, y requerimiento energético de 2,562 kcals</t>
  </si>
  <si>
    <t>CANASTA 0</t>
  </si>
  <si>
    <t>CANASTA 1</t>
  </si>
  <si>
    <t>CANASTA 2</t>
  </si>
  <si>
    <t>CANASTA 3</t>
  </si>
  <si>
    <t>CANASTA 4</t>
  </si>
  <si>
    <t>CANASTA 5</t>
  </si>
  <si>
    <t>0 a 5 meses</t>
  </si>
  <si>
    <t>6 a 11 meses</t>
  </si>
  <si>
    <t>4 a 13 años</t>
  </si>
  <si>
    <t>14 a 50 años</t>
  </si>
  <si>
    <t>71 y más</t>
  </si>
  <si>
    <t>Lactancia Materna exclusiva. Libre demanda</t>
  </si>
  <si>
    <t>Transición a la alimentación familiar</t>
  </si>
  <si>
    <t>Integración a la alimentación familiar</t>
  </si>
  <si>
    <t>Alimentación Familiar</t>
  </si>
  <si>
    <t>Transición a la alimentación del adulto mayor</t>
  </si>
  <si>
    <t>Alimentación para adulto mayor</t>
  </si>
  <si>
    <t xml:space="preserve">Leche materna y sucedáneos  </t>
  </si>
  <si>
    <t>Fórmula láctea</t>
  </si>
  <si>
    <t>Leche entera</t>
  </si>
  <si>
    <t>Leche semidescremada</t>
  </si>
  <si>
    <t>Leche semi-descremada y deslactosada</t>
  </si>
  <si>
    <t>Incluir ácidos grasos poliinsaturados de cadena larga</t>
  </si>
  <si>
    <t>Papillas de ablactación y destete</t>
  </si>
  <si>
    <t>Densidad energética suficiente para el crecimiento</t>
  </si>
  <si>
    <t>Regulación de la densidad energética e índice glicémico</t>
  </si>
  <si>
    <t>Evitar excesos en la densidad calórica, y grasas saturadas; baja carga glicémica</t>
  </si>
  <si>
    <t>Proteina de alta calidad biológica, evitar sarcopenia</t>
  </si>
  <si>
    <t>Sin fibra</t>
  </si>
  <si>
    <t>Baja en fibra</t>
  </si>
  <si>
    <t>Fibra dietética moderada, blanda</t>
  </si>
  <si>
    <t>Mayor contenido de fibra</t>
  </si>
  <si>
    <t>Alto contenido en fibra</t>
  </si>
  <si>
    <t>Transición a menor contenido de fibra</t>
  </si>
  <si>
    <t>Sin irritantes</t>
  </si>
  <si>
    <t xml:space="preserve">Admite condimentos picantes </t>
  </si>
  <si>
    <t>Bajo contenido de irritantes</t>
  </si>
  <si>
    <t>Características particulares a considerar para la selección y proporción de alimentos de las canastas alimentarias específicas de acuerdo al ciclo de vida</t>
  </si>
  <si>
    <t>Plátano</t>
  </si>
  <si>
    <t xml:space="preserve">Cacahuate </t>
  </si>
  <si>
    <t>Papaya</t>
  </si>
  <si>
    <t>V. Oleaginosas</t>
  </si>
  <si>
    <t xml:space="preserve">Naranja </t>
  </si>
  <si>
    <t xml:space="preserve">Melón </t>
  </si>
  <si>
    <t>Azúcar morena</t>
  </si>
  <si>
    <t xml:space="preserve">Manzana </t>
  </si>
  <si>
    <t xml:space="preserve">Aceite </t>
  </si>
  <si>
    <t xml:space="preserve">Frijol </t>
  </si>
  <si>
    <t xml:space="preserve">Limón </t>
  </si>
  <si>
    <t xml:space="preserve">IV. Leguminosas  </t>
  </si>
  <si>
    <t xml:space="preserve">II. Frutas </t>
  </si>
  <si>
    <t xml:space="preserve">Huevo </t>
  </si>
  <si>
    <t>Nopales</t>
  </si>
  <si>
    <t>Materna</t>
  </si>
  <si>
    <t xml:space="preserve">Espinaca </t>
  </si>
  <si>
    <t>Deslactosada</t>
  </si>
  <si>
    <t>Semidescremada</t>
  </si>
  <si>
    <t>Pescado fresco</t>
  </si>
  <si>
    <t xml:space="preserve">Chile </t>
  </si>
  <si>
    <t>Pastas para sopa</t>
  </si>
  <si>
    <t>Entera</t>
  </si>
  <si>
    <t>Atún</t>
  </si>
  <si>
    <t xml:space="preserve">Chayote </t>
  </si>
  <si>
    <t xml:space="preserve">Pan integral </t>
  </si>
  <si>
    <t>VII. Pescado</t>
  </si>
  <si>
    <t xml:space="preserve">Cebolla </t>
  </si>
  <si>
    <t xml:space="preserve">Tortilla de maíz </t>
  </si>
  <si>
    <t xml:space="preserve">Calabacita </t>
  </si>
  <si>
    <t>añadida</t>
  </si>
  <si>
    <t xml:space="preserve">Yogur natural </t>
  </si>
  <si>
    <t xml:space="preserve">Carne de res o cerdo </t>
  </si>
  <si>
    <t xml:space="preserve">Cereal sin azúcar </t>
  </si>
  <si>
    <t>Queso  fresco</t>
  </si>
  <si>
    <t>Pollo</t>
  </si>
  <si>
    <t xml:space="preserve">Tomate </t>
  </si>
  <si>
    <t xml:space="preserve">Avena </t>
  </si>
  <si>
    <t>Queso maduro</t>
  </si>
  <si>
    <t>Jamón</t>
  </si>
  <si>
    <t>Aguacate</t>
  </si>
  <si>
    <t xml:space="preserve">Arroz </t>
  </si>
  <si>
    <t>VI. Carnes</t>
  </si>
  <si>
    <t>III. Verduras</t>
  </si>
  <si>
    <t>Origen animal</t>
  </si>
  <si>
    <t>Origen vegetal</t>
  </si>
  <si>
    <t>Alimentos que conforman las seis canastas alimentarias para el DF</t>
  </si>
  <si>
    <r>
      <t>I. Cereales y tubérculos</t>
    </r>
    <r>
      <rPr>
        <i/>
        <sz val="12"/>
        <color theme="1"/>
        <rFont val="Arial"/>
        <family val="2"/>
      </rPr>
      <t xml:space="preserve"> </t>
    </r>
  </si>
  <si>
    <r>
      <t>Lentejas</t>
    </r>
    <r>
      <rPr>
        <b/>
        <sz val="12"/>
        <color theme="1"/>
        <rFont val="Arial"/>
        <family val="2"/>
      </rPr>
      <t xml:space="preserve"> </t>
    </r>
  </si>
  <si>
    <t>Humedad</t>
  </si>
  <si>
    <t>Fibra</t>
  </si>
  <si>
    <t>Energía</t>
  </si>
  <si>
    <t>Hidratos de carbono</t>
  </si>
  <si>
    <t>Proteína</t>
  </si>
  <si>
    <t>Grasa total</t>
  </si>
  <si>
    <t>A. g. Mono-saturados</t>
  </si>
  <si>
    <t>A.g. poli-insaturados</t>
  </si>
  <si>
    <t>Colesterol</t>
  </si>
  <si>
    <t>%</t>
  </si>
  <si>
    <t>g</t>
  </si>
  <si>
    <t>kcal</t>
  </si>
  <si>
    <t>mg</t>
  </si>
  <si>
    <t>Cereal sin azúcar añadida</t>
  </si>
  <si>
    <t>Pan blanco (bolillo)</t>
  </si>
  <si>
    <t>Lentejas</t>
  </si>
  <si>
    <t>Cacahuate (tostado)</t>
  </si>
  <si>
    <t>Espinaca</t>
  </si>
  <si>
    <t xml:space="preserve">Papa </t>
  </si>
  <si>
    <t>Plátano Tabasco</t>
  </si>
  <si>
    <t>Carne de res</t>
  </si>
  <si>
    <t xml:space="preserve">Jamón </t>
  </si>
  <si>
    <t>Muslo y pierna de pollo</t>
  </si>
  <si>
    <t>Atún en aceite</t>
  </si>
  <si>
    <t xml:space="preserve">Queso Oaxaca </t>
  </si>
  <si>
    <t>Queso  fresco de vaca</t>
  </si>
  <si>
    <t>Leche pasteurizada</t>
  </si>
  <si>
    <t>Leche materna</t>
  </si>
  <si>
    <t>Sucedáneo Leche materna</t>
  </si>
  <si>
    <t>Calcio</t>
  </si>
  <si>
    <t>Hierro</t>
  </si>
  <si>
    <t>Mg</t>
  </si>
  <si>
    <t>Na+</t>
  </si>
  <si>
    <t>K</t>
  </si>
  <si>
    <t>Zinc</t>
  </si>
  <si>
    <t>Retinol</t>
  </si>
  <si>
    <t>Vita-mina C</t>
  </si>
  <si>
    <t>Tia-mina</t>
  </si>
  <si>
    <t>Niacina</t>
  </si>
  <si>
    <t>Ácido folico</t>
  </si>
  <si>
    <t>µ eq</t>
  </si>
  <si>
    <t>µg eq</t>
  </si>
  <si>
    <t>µg</t>
  </si>
  <si>
    <t>Isoleucina</t>
  </si>
  <si>
    <t>Leucina</t>
  </si>
  <si>
    <t>Lisina</t>
  </si>
  <si>
    <t>Treonina</t>
  </si>
  <si>
    <t>Triptofano</t>
  </si>
  <si>
    <t>Valina</t>
  </si>
  <si>
    <t>Arginina</t>
  </si>
  <si>
    <t>Histidina</t>
  </si>
  <si>
    <t>Composición nutrimental de los alimentos de la Canasta Normativa Alimentaria para el DF</t>
  </si>
  <si>
    <r>
      <t xml:space="preserve">Alimento
</t>
    </r>
    <r>
      <rPr>
        <b/>
        <sz val="9"/>
        <color theme="1"/>
        <rFont val="Arial"/>
        <family val="2"/>
      </rPr>
      <t>(100 g ó ml)</t>
    </r>
  </si>
  <si>
    <t>A.grasos saturados</t>
  </si>
  <si>
    <t>Porción comestible</t>
  </si>
  <si>
    <t>Riboflavina</t>
  </si>
  <si>
    <t>Piridoxina</t>
  </si>
  <si>
    <t>Cobalamina</t>
  </si>
  <si>
    <t>Metionina</t>
  </si>
  <si>
    <t>Fenilalanina</t>
  </si>
  <si>
    <t>Leche semidescremada deslactosada</t>
  </si>
  <si>
    <t>Canasta 0</t>
  </si>
  <si>
    <t>Canasta 1</t>
  </si>
  <si>
    <t>Canasta 2</t>
  </si>
  <si>
    <t>Canasta 3</t>
  </si>
  <si>
    <t>Canasta 4</t>
  </si>
  <si>
    <t>Canasta 5</t>
  </si>
  <si>
    <t>Peso</t>
  </si>
  <si>
    <t>kcal </t>
  </si>
  <si>
    <t>ALIMENTO</t>
  </si>
  <si>
    <t>Hojuelas de maíz</t>
  </si>
  <si>
    <t>Tortilla</t>
  </si>
  <si>
    <t>Cacahuate</t>
  </si>
  <si>
    <t xml:space="preserve">Limon </t>
  </si>
  <si>
    <t>Jamón de Cerdo</t>
  </si>
  <si>
    <t xml:space="preserve">Carne de res </t>
  </si>
  <si>
    <t>Suc. Leche materna diluido</t>
  </si>
  <si>
    <t>Total</t>
  </si>
  <si>
    <t>Densidad calórica kcal/g</t>
  </si>
  <si>
    <t>Densidad calórica, peso, kilocalorías y ponderadores de los alimentos de las seis canastas primarias</t>
  </si>
  <si>
    <t>gramos</t>
  </si>
  <si>
    <t>Leche semidescrem deslactosada</t>
  </si>
  <si>
    <t>Ponderador</t>
  </si>
  <si>
    <t>Masculino</t>
  </si>
  <si>
    <t>Femenino</t>
  </si>
  <si>
    <r>
      <t xml:space="preserve">Edad
</t>
    </r>
    <r>
      <rPr>
        <b/>
        <sz val="10"/>
        <color theme="1"/>
        <rFont val="Arial"/>
        <family val="2"/>
      </rPr>
      <t>(años)</t>
    </r>
  </si>
  <si>
    <r>
      <t xml:space="preserve">Peso
</t>
    </r>
    <r>
      <rPr>
        <b/>
        <sz val="10"/>
        <color theme="1"/>
        <rFont val="Arial"/>
        <family val="2"/>
      </rPr>
      <t>(kg)</t>
    </r>
  </si>
  <si>
    <r>
      <t xml:space="preserve">Talla
</t>
    </r>
    <r>
      <rPr>
        <b/>
        <sz val="10"/>
        <color theme="1"/>
        <rFont val="Arial"/>
        <family val="2"/>
      </rPr>
      <t>(cm)</t>
    </r>
  </si>
  <si>
    <r>
      <t xml:space="preserve">Energía
</t>
    </r>
    <r>
      <rPr>
        <b/>
        <sz val="10"/>
        <color theme="1"/>
        <rFont val="Arial"/>
        <family val="2"/>
      </rPr>
      <t>(kcal)</t>
    </r>
  </si>
  <si>
    <t>Pesos, tallas, y requerimientos calóricos por sexo y año de edad de la población de referencia de la CNA-DF</t>
  </si>
  <si>
    <t>Edad (años)</t>
  </si>
  <si>
    <t>Hombres</t>
  </si>
  <si>
    <t>Mujeres</t>
  </si>
  <si>
    <t>Alimento</t>
  </si>
  <si>
    <t>Sucedáneo. Leche materna diluido</t>
  </si>
  <si>
    <t>Contenido en peso y kilocalorías de las canastas individuales de los sujetos de referencia de las seis canastas primarias</t>
  </si>
  <si>
    <t>Fibra (g)</t>
  </si>
  <si>
    <t>Energia (kcal)</t>
  </si>
  <si>
    <t>Hidratos de carbono (g)</t>
  </si>
  <si>
    <t>Proteina (g)</t>
  </si>
  <si>
    <t>Lípidos totales (g)</t>
  </si>
  <si>
    <t>Ácidos grasos saturados (g)</t>
  </si>
  <si>
    <t>Ag monosaturados (g)</t>
  </si>
  <si>
    <t>Ag poliinsaturados (g)</t>
  </si>
  <si>
    <t>Colesterol (mg)</t>
  </si>
  <si>
    <t>Minerales</t>
  </si>
  <si>
    <t>Calcio (mg)</t>
  </si>
  <si>
    <t>Hierro (mg)</t>
  </si>
  <si>
    <t>Magnesio (mg)</t>
  </si>
  <si>
    <t>Sodio (mg)</t>
  </si>
  <si>
    <t>Potasio (mg)</t>
  </si>
  <si>
    <t>Zinc (mg)</t>
  </si>
  <si>
    <t>Vitaminas</t>
  </si>
  <si>
    <t>Vitamina A (μg eq. Retinol)</t>
  </si>
  <si>
    <t>Vitamina C (mg)</t>
  </si>
  <si>
    <t>Tiamina (mg)</t>
  </si>
  <si>
    <t>Riboflavina (mg)</t>
  </si>
  <si>
    <t>Niacina (mg)</t>
  </si>
  <si>
    <t>Piridoxina (mg)</t>
  </si>
  <si>
    <t>Folato (μg eq. Folato)</t>
  </si>
  <si>
    <t>Cobalamina (μg)</t>
  </si>
  <si>
    <t>Aminoácidos</t>
  </si>
  <si>
    <t>Isoleucina (g)</t>
  </si>
  <si>
    <t>Leucina (g)</t>
  </si>
  <si>
    <t>Lisina (g)</t>
  </si>
  <si>
    <t>Metionina (g)</t>
  </si>
  <si>
    <t>Fenilalanina (g)</t>
  </si>
  <si>
    <t>Treonina (g)</t>
  </si>
  <si>
    <t>Triptofano (g)</t>
  </si>
  <si>
    <t>Valina (g)</t>
  </si>
  <si>
    <t>Arginina (g)</t>
  </si>
  <si>
    <t>Histidina (g)</t>
  </si>
  <si>
    <t>Características físicas (g)</t>
  </si>
  <si>
    <t>Peso total</t>
  </si>
  <si>
    <t>Humedad (g H20)</t>
  </si>
  <si>
    <t>Peso seco</t>
  </si>
  <si>
    <t>Sólidos</t>
  </si>
  <si>
    <t>Líquidos (leche)</t>
  </si>
  <si>
    <t>Contenido nutrimental y composición física de las seis canastas individuales de los sujetos de referencia</t>
  </si>
  <si>
    <t>Costo total</t>
  </si>
  <si>
    <t>Comida fuera del hogar para los miembros que estudian preparatoria o universida o trabajan *</t>
  </si>
  <si>
    <t>Comida fuera del hogar para todos los miembros de 4 años y más</t>
  </si>
  <si>
    <t>Embarazo</t>
  </si>
  <si>
    <t>Especias</t>
  </si>
  <si>
    <t>Agua</t>
  </si>
  <si>
    <t>Alimentos</t>
  </si>
  <si>
    <t>Mujer</t>
  </si>
  <si>
    <t>Hombre</t>
  </si>
  <si>
    <t>Colación vespertina</t>
  </si>
  <si>
    <t>Comida</t>
  </si>
  <si>
    <t>Colación matutina</t>
  </si>
  <si>
    <t>Desayuno</t>
  </si>
  <si>
    <t>Preparatorias y Universidades</t>
  </si>
  <si>
    <t>Primarias y secundarias</t>
  </si>
  <si>
    <t>Menos de 1 año</t>
  </si>
  <si>
    <t>De 1 a 3 años</t>
  </si>
  <si>
    <t>De 4 a 13 años</t>
  </si>
  <si>
    <t>De 14 a 50 años</t>
  </si>
  <si>
    <t>De 51 a 70 años</t>
  </si>
  <si>
    <t>71 y más años</t>
  </si>
  <si>
    <t>Alimentos CNA-DF</t>
  </si>
  <si>
    <t>Comida fuera del hogar para todos los integrantes mayores de 4 años</t>
  </si>
  <si>
    <t>Edad promedio</t>
  </si>
  <si>
    <t xml:space="preserve">Total </t>
  </si>
  <si>
    <t xml:space="preserve">Hombres </t>
  </si>
  <si>
    <t>Costo promedio de la canasta por hogar</t>
  </si>
  <si>
    <t xml:space="preserve">Tamaño promedio del hogar </t>
  </si>
  <si>
    <t xml:space="preserve">Costo proporcional de la canasta según la estructura de la familia promedio </t>
  </si>
  <si>
    <t xml:space="preserve">Costo de la canasta  por grupo de edad </t>
  </si>
  <si>
    <t>Estructura de la familia promedio</t>
  </si>
  <si>
    <t xml:space="preserve">Cálculo del costo de la canasta para el hogar promedio del Distrito Federal </t>
  </si>
  <si>
    <t>Comida fuera del hogar para todos los integrantes que estudian preparatoria, universidad o trabajan*</t>
  </si>
  <si>
    <r>
      <rPr>
        <b/>
        <sz val="9"/>
        <color theme="1"/>
        <rFont val="Arial"/>
        <family val="2"/>
      </rPr>
      <t xml:space="preserve">** </t>
    </r>
    <r>
      <rPr>
        <sz val="9"/>
        <color theme="1"/>
        <rFont val="Arial"/>
        <family val="2"/>
      </rPr>
      <t>Se calculó el costo promedio según las probabilidades de estar embarcada para las mujeres en edad fértil.</t>
    </r>
  </si>
  <si>
    <t xml:space="preserve">Cálculo del costo de la CNA-DF según grupos de edad y sexo  </t>
  </si>
  <si>
    <t>Embarazo**</t>
  </si>
  <si>
    <t>Magnesio</t>
  </si>
  <si>
    <t>Vitamina A</t>
  </si>
  <si>
    <t>Vitamina C</t>
  </si>
  <si>
    <t>Tiamina</t>
  </si>
  <si>
    <t>Folato</t>
  </si>
  <si>
    <t>Proteina</t>
  </si>
  <si>
    <t>Porcentaje de adecuación nutrimental de las canastas individuales de los sujetos de referencia</t>
  </si>
  <si>
    <t>Edad</t>
  </si>
  <si>
    <t>(años)</t>
  </si>
  <si>
    <t>Requerimiento</t>
  </si>
  <si>
    <t>costo/g</t>
  </si>
  <si>
    <t>Cacahuate (tostado)**</t>
  </si>
  <si>
    <t xml:space="preserve">Plátano </t>
  </si>
  <si>
    <t>Pescado fresco**</t>
  </si>
  <si>
    <t>Leche materna**</t>
  </si>
  <si>
    <t>Leche semidescrem deslac**</t>
  </si>
  <si>
    <t xml:space="preserve">Aceite**** </t>
  </si>
  <si>
    <t>Costo total (pesos)</t>
  </si>
  <si>
    <t>Costo por kcal</t>
  </si>
  <si>
    <t>* Quién es quién en los precios http://www.profeco.gob.mx/precios/menu_qq1.asp  consulta 30/nov/2011.</t>
  </si>
  <si>
    <t xml:space="preserve">**Precio indagado en supermercados de Tlalpan. </t>
  </si>
  <si>
    <t>*** Estimado por costo de 500 kcal/ de la canasta de mujer en edad reproductiva.</t>
  </si>
  <si>
    <t>**** Incluye .25 adicional como aceite no ingerido para freído de alimentos.</t>
  </si>
  <si>
    <t>Estimación de costos de seis canastas alimentarias individuales (de referencia) de acuerdo con precios del 30 de noviembre de 2011</t>
  </si>
  <si>
    <t>Alimentos fuera del hogar</t>
  </si>
  <si>
    <t>Costo base</t>
  </si>
  <si>
    <t xml:space="preserve">Cálculo del costo de los alimentos de la CNA-DF para el hogar promedio del Distrito Federal </t>
  </si>
  <si>
    <t>VIII. Huevo</t>
  </si>
  <si>
    <t>IX. Lácteos</t>
  </si>
  <si>
    <t>X. Leche</t>
  </si>
  <si>
    <t>Composición demográfica por sexo</t>
  </si>
  <si>
    <t xml:space="preserve">Costo adicional del agua </t>
  </si>
  <si>
    <t>$</t>
  </si>
  <si>
    <t>Costo por mililitro de agua de garrafón</t>
  </si>
  <si>
    <t>Aporte complementario</t>
  </si>
  <si>
    <t>Recomendación de consumo</t>
  </si>
  <si>
    <t>Agua total (humedad)</t>
  </si>
  <si>
    <t>Contenido de agua (ml)</t>
  </si>
  <si>
    <t>Contenido de agua de las canastas de referencia de la CNA-DF, aporte complementario y costo adicional del aporte complementario</t>
  </si>
  <si>
    <t>Media</t>
  </si>
  <si>
    <t>Ajo</t>
  </si>
  <si>
    <t>Cilantro</t>
  </si>
  <si>
    <t>Perejil y yerbabuena</t>
  </si>
  <si>
    <t>Canela</t>
  </si>
  <si>
    <t>Clavo</t>
  </si>
  <si>
    <t>Yerbas de olor</t>
  </si>
  <si>
    <t>Pimienta</t>
  </si>
  <si>
    <t>Sal</t>
  </si>
  <si>
    <t>Decil I</t>
  </si>
  <si>
    <t>Decil II</t>
  </si>
  <si>
    <t>Decil III</t>
  </si>
  <si>
    <t>Decil IV</t>
  </si>
  <si>
    <t>Decil V</t>
  </si>
  <si>
    <t>Decil VI</t>
  </si>
  <si>
    <t>Decil VIII</t>
  </si>
  <si>
    <t>Decil IX</t>
  </si>
  <si>
    <t>Decil X</t>
  </si>
  <si>
    <t>Desv. Est.</t>
  </si>
  <si>
    <t>Estructura de compra en gramos/día de condimentos por decil de ingreso total de la población del DF. Enigh 2008</t>
  </si>
  <si>
    <t>Cantidad (g)</t>
  </si>
  <si>
    <t>Costo pesos</t>
  </si>
  <si>
    <t>Costo actualizado al 30 de noviembre del 2011</t>
  </si>
  <si>
    <t>Cantidad y costo diario del gasto en condimentos para el conjunto de las familias del DF. Enigh 2008</t>
  </si>
  <si>
    <t>probabilidad</t>
  </si>
  <si>
    <t>Costo</t>
  </si>
  <si>
    <r>
      <t xml:space="preserve">Costo ponderado
</t>
    </r>
    <r>
      <rPr>
        <b/>
        <sz val="10"/>
        <color theme="1"/>
        <rFont val="Arial"/>
        <family val="2"/>
      </rPr>
      <t>(pesos)</t>
    </r>
  </si>
  <si>
    <t>Costo diario de la energía adicional requerida durante el embarazo, ponderado por la probabilidad de embarazo de mujeres de 15 a 47 años de edad</t>
  </si>
  <si>
    <t>Benito Juárez</t>
  </si>
  <si>
    <t>Coyoacán</t>
  </si>
  <si>
    <t>Cuauhtémoc</t>
  </si>
  <si>
    <t>Miguel Hidalgo</t>
  </si>
  <si>
    <t>Promedios</t>
  </si>
  <si>
    <t>Colación Matutina</t>
  </si>
  <si>
    <t>Colación Vespertina</t>
  </si>
  <si>
    <t>Cena</t>
  </si>
  <si>
    <t>Total mínimo diario</t>
  </si>
  <si>
    <t>Costo mínimo del consumo de los alimentos fuera del hogar con arreglo a la CNA-DF</t>
  </si>
  <si>
    <t>Costo mínimo del consumo de los alimentos en los centros educativos con arreglo a la CNA-DF</t>
  </si>
  <si>
    <t>Pesos</t>
  </si>
  <si>
    <t>años</t>
  </si>
  <si>
    <r>
      <t xml:space="preserve">Costo </t>
    </r>
    <r>
      <rPr>
        <b/>
        <i/>
        <sz val="12"/>
        <color rgb="FF000000"/>
        <rFont val="Arial"/>
        <family val="2"/>
      </rPr>
      <t>per cápita</t>
    </r>
    <r>
      <rPr>
        <b/>
        <sz val="12"/>
        <color rgb="FF000000"/>
        <rFont val="Arial"/>
        <family val="2"/>
      </rPr>
      <t xml:space="preserve"> por hogar</t>
    </r>
  </si>
  <si>
    <r>
      <rPr>
        <b/>
        <sz val="9"/>
        <color theme="1"/>
        <rFont val="Arial"/>
        <family val="2"/>
      </rPr>
      <t>Nota:</t>
    </r>
    <r>
      <rPr>
        <sz val="9"/>
        <color theme="1"/>
        <rFont val="Arial"/>
        <family val="2"/>
      </rPr>
      <t xml:space="preserve"> Edad promedio del hombre 31 años y de la mujer 33 años.</t>
    </r>
  </si>
  <si>
    <r>
      <rPr>
        <b/>
        <sz val="9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Considerando una probabilidad de 0.963 de que un hombre de 31 años estudie preparatoria, universidad o trabaje y una de 0.777 de que una mujer de 33 años estudie preparatoria, universidad o trabaje.</t>
    </r>
  </si>
  <si>
    <r>
      <rPr>
        <b/>
        <sz val="9"/>
        <color theme="1"/>
        <rFont val="Arial"/>
        <family val="2"/>
      </rPr>
      <t>*</t>
    </r>
    <r>
      <rPr>
        <sz val="9"/>
        <color theme="1"/>
        <rFont val="Arial"/>
        <family val="2"/>
      </rPr>
      <t xml:space="preserve"> Se asignó el valor multiplicando el costo diario de la comida fuera de casa para estudiantes de preparatoria y universidad y quienes trabajan fuera de casa 13.19 por la probabilidad de estudiar preparatoria o universidad o trabajar de los distintos grupos de edad que es de 0.0022 hombres y  0.0020 mujeres de 4 a 13 años, 0.8796 hombres y  0.7290 mujeres de 14 a 50 años, 0.8213 hombres y  0.5082 mujeres de 51 a 70 años y  de 0.4451 hombres y 0.1752 mujeres de 71 y  más años calculados a partir del Censo 2010.</t>
    </r>
  </si>
  <si>
    <r>
      <t xml:space="preserve">Costo </t>
    </r>
    <r>
      <rPr>
        <b/>
        <i/>
        <sz val="12"/>
        <color rgb="FF000000"/>
        <rFont val="Arial"/>
        <family val="2"/>
      </rPr>
      <t>per cápita</t>
    </r>
  </si>
  <si>
    <t>Costo de la CNA-DF para un hogar tipo</t>
  </si>
  <si>
    <t>Sexo</t>
  </si>
  <si>
    <t xml:space="preserve">Costo de la canasta </t>
  </si>
  <si>
    <t>Costo adicional por trabajo o estudio</t>
  </si>
  <si>
    <t>Costo por hogar</t>
  </si>
  <si>
    <r>
      <t>Costo</t>
    </r>
    <r>
      <rPr>
        <b/>
        <i/>
        <sz val="12"/>
        <color theme="1"/>
        <rFont val="Arial"/>
        <family val="2"/>
      </rPr>
      <t xml:space="preserve"> per cápita</t>
    </r>
  </si>
  <si>
    <t>TABULADOS CANASTA NORMATIVA ALIMENTARIA PARA EL DISTRITO FEDERAL</t>
  </si>
  <si>
    <t>CNA-DF</t>
  </si>
  <si>
    <t>Otro tubérculos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</si>
  <si>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</si>
  <si>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</si>
  <si>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</si>
  <si>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</si>
  <si>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</si>
  <si>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</si>
  <si>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</si>
  <si>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</si>
  <si>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</si>
  <si>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</si>
  <si>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</si>
  <si>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</si>
  <si>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</si>
  <si>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</si>
  <si>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</si>
  <si>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</si>
  <si>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</si>
  <si>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</si>
  <si>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</si>
  <si>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</si>
  <si>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</si>
  <si>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</si>
  <si>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</si>
  <si>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</si>
  <si>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t>Cuadro 25</t>
  </si>
  <si>
    <t>Cuadro 26</t>
  </si>
  <si>
    <t>Cuadro 27</t>
  </si>
  <si>
    <t>Cuadro 28</t>
  </si>
  <si>
    <t>Cuadro 29</t>
  </si>
  <si>
    <t>Cuadro 30</t>
  </si>
  <si>
    <t>CUADRO 1</t>
  </si>
  <si>
    <t>CUADRO 2</t>
  </si>
  <si>
    <t>CUADRO 3</t>
  </si>
  <si>
    <t>CUADRO 4</t>
  </si>
  <si>
    <r>
      <t>Fuente:</t>
    </r>
    <r>
      <rPr>
        <sz val="10"/>
        <color theme="1"/>
        <rFont val="Arial"/>
        <family val="2"/>
      </rPr>
      <t xml:space="preserve"> Avila Curiel, Abelardo (2012) </t>
    </r>
    <r>
      <rPr>
        <i/>
        <sz val="10"/>
        <color theme="1"/>
        <rFont val="Arial"/>
        <family val="2"/>
      </rPr>
      <t>"Construcción de una Canasta Normativa Alimentaria para el DF (CNA-DF)"</t>
    </r>
    <r>
      <rPr>
        <sz val="10"/>
        <color theme="1"/>
        <rFont val="Arial"/>
        <family val="2"/>
      </rPr>
      <t xml:space="preserve">, Evalúa DF, www.evalua.df.gob.mx. </t>
    </r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</si>
  <si>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Bourges H., Casanueva E., Rosado J.L. Recomendaciones de Ingestión de Nutrimentos para la Población Mexicana, Bases Fisiológicas. Tomo 2. 2008</t>
    </r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</si>
  <si>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Pérez Lizaur A.B.,  Palacio González B., Castro Becerra A.L. Sistema Mexicano de Alimentos Equivalentes, 3era. Edición. Ogali - Fomento de Nutrición y Salud, A.C. México, 2008. </t>
    </r>
  </si>
  <si>
    <r>
      <t>Fuente:</t>
    </r>
    <r>
      <rPr>
        <sz val="10"/>
        <color theme="1"/>
        <rFont val="Arial"/>
        <family val="2"/>
      </rPr>
      <t xml:space="preserve"> Evalúa DF, México 2012 www.evalua.df.gob.mx. </t>
    </r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</si>
  <si>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 Centro de Orientación Alimentaria  (2012), "Estimación del precio de los alimentos fuera del hogar; Evalúa DF, México</t>
    </r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</si>
  <si>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</si>
  <si>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</si>
  <si>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</si>
  <si>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</si>
  <si>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</si>
  <si>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</si>
  <si>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</si>
  <si>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</si>
  <si>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</si>
  <si>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</si>
  <si>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</si>
  <si>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</si>
  <si>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</si>
  <si>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</si>
  <si>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</si>
  <si>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</si>
  <si>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</si>
  <si>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</si>
  <si>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</si>
  <si>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</si>
  <si>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Centro de Orientación Alimentaria  (2012), "Estimación del precio de los alimentos fuera del hogar; Evalúa DF, México</t>
    </r>
  </si>
  <si>
    <t>CUADRO 25</t>
  </si>
  <si>
    <t>CUADRO 26</t>
  </si>
  <si>
    <t>CUADRO 27</t>
  </si>
  <si>
    <t>CUADRO 28</t>
  </si>
  <si>
    <t>CUADRO 29</t>
  </si>
  <si>
    <t xml:space="preserve">Costo de los alimentos de las canastas  individuales de acuerdo al los precios estimados en la Ciudad de México el 30 de noviembre de 2011 </t>
  </si>
  <si>
    <r>
      <rPr>
        <b/>
        <sz val="10"/>
        <color rgb="FF000000"/>
        <rFont val="Calibri"/>
        <family val="2"/>
        <scheme val="minor"/>
      </rPr>
      <t xml:space="preserve">* </t>
    </r>
    <r>
      <rPr>
        <b/>
        <sz val="10"/>
        <color rgb="FF000000"/>
        <rFont val="Arial"/>
        <family val="2"/>
      </rPr>
      <t>Al costo por edad y sexo hay que agregar $13.19 a aquellos que trabajan fuera de casa y/o estudien preparatoria o universidad.</t>
    </r>
  </si>
  <si>
    <t>Costo de las canastas alimentarias individuales (incluye agua, condimentos, embarazo y alimentos fuera del hogar*) de acuerdo al los precios estimados en la Ciudad de México el 30 de noviembre de 2011</t>
  </si>
  <si>
    <t>EJEMPLOS</t>
  </si>
  <si>
    <t xml:space="preserve">Cálculo del costo de los alimentos de la CNA-DF para el individuo de edad promedio del Distrito Federal </t>
  </si>
  <si>
    <t>costo promedio</t>
  </si>
  <si>
    <t>Costo de la canasta para el individuo de edad  promedio por sexo</t>
  </si>
  <si>
    <t>Costo de la canasta para el individuo de edad promedio del Distrito Federal</t>
  </si>
  <si>
    <t>Costo promedio</t>
  </si>
  <si>
    <t>Cálculo del costo de la canasta para el individuo de edad promedio del Distrito Federal (incluye alimentos, agua, especias, probabilidad de embarazo de la mujer  y comidas fuera del hogar)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</si>
</sst>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#,##0.0000"/>
    <numFmt numFmtId="168" formatCode="_-* #,##0.0000_-;\-* #,##0.0000_-;_-* &quot;-&quot;??_-;_-@_-"/>
    <numFmt numFmtId="169" formatCode="&quot;$&quot;#,##0.00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0" tint="-0.499984740745262"/>
      <name val="Arial"/>
      <family val="2"/>
    </font>
    <font>
      <sz val="12"/>
      <color theme="0" tint="-0.34998626667073579"/>
      <name val="Arial"/>
      <family val="2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sz val="11"/>
      <color rgb="FF00000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color rgb="FF00000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97480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19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4" fillId="0" borderId="0"/>
  </cellStyleXfs>
  <cellXfs count="634">
    <xf numFmtId="0" fontId="0" fillId="0" borderId="0" xfId="0"/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 indent="2"/>
    </xf>
    <xf numFmtId="0" fontId="4" fillId="0" borderId="0" xfId="0" applyFont="1" applyBorder="1" applyAlignment="1">
      <alignment horizontal="right" vertical="center" indent="2"/>
    </xf>
    <xf numFmtId="0" fontId="4" fillId="0" borderId="7" xfId="0" applyFont="1" applyBorder="1" applyAlignment="1">
      <alignment horizontal="right" vertical="center" wrapText="1" indent="2"/>
    </xf>
    <xf numFmtId="0" fontId="4" fillId="0" borderId="7" xfId="0" applyFont="1" applyBorder="1" applyAlignment="1">
      <alignment horizontal="right" vertical="center" indent="2"/>
    </xf>
    <xf numFmtId="0" fontId="4" fillId="0" borderId="4" xfId="0" applyFont="1" applyBorder="1" applyAlignment="1">
      <alignment horizontal="right" vertical="center" indent="2"/>
    </xf>
    <xf numFmtId="0" fontId="12" fillId="0" borderId="7" xfId="0" applyFont="1" applyBorder="1" applyAlignment="1">
      <alignment horizontal="right" vertical="center" indent="2"/>
    </xf>
    <xf numFmtId="0" fontId="4" fillId="0" borderId="2" xfId="0" applyFont="1" applyBorder="1" applyAlignment="1">
      <alignment horizontal="right" vertical="center" indent="2"/>
    </xf>
    <xf numFmtId="0" fontId="12" fillId="0" borderId="0" xfId="0" applyFont="1" applyBorder="1" applyAlignment="1">
      <alignment horizontal="right" vertical="center" indent="2"/>
    </xf>
    <xf numFmtId="0" fontId="12" fillId="0" borderId="2" xfId="0" applyFont="1" applyBorder="1" applyAlignment="1">
      <alignment horizontal="right" vertical="center" indent="2"/>
    </xf>
    <xf numFmtId="0" fontId="11" fillId="0" borderId="0" xfId="0" applyFont="1"/>
    <xf numFmtId="0" fontId="4" fillId="0" borderId="0" xfId="0" applyFont="1" applyBorder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15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 indent="2"/>
    </xf>
    <xf numFmtId="0" fontId="13" fillId="0" borderId="0" xfId="0" applyFont="1" applyBorder="1" applyAlignment="1">
      <alignment horizontal="right" vertical="center" indent="2"/>
    </xf>
    <xf numFmtId="0" fontId="4" fillId="0" borderId="0" xfId="0" applyFont="1" applyBorder="1" applyAlignment="1">
      <alignment horizontal="right" vertical="center" wrapText="1" indent="2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 indent="2"/>
    </xf>
    <xf numFmtId="0" fontId="12" fillId="0" borderId="7" xfId="0" applyFont="1" applyBorder="1" applyAlignment="1">
      <alignment horizontal="right" vertical="center" wrapText="1" indent="2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 indent="2"/>
    </xf>
    <xf numFmtId="0" fontId="11" fillId="0" borderId="0" xfId="0" applyFont="1" applyBorder="1" applyAlignment="1">
      <alignment horizontal="right" vertical="center" wrapText="1" indent="2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indent="2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 indent="2"/>
    </xf>
    <xf numFmtId="0" fontId="4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 horizontal="right" vertical="center" wrapText="1" indent="2"/>
    </xf>
    <xf numFmtId="0" fontId="4" fillId="0" borderId="6" xfId="0" applyFont="1" applyBorder="1" applyAlignment="1">
      <alignment horizontal="right" vertical="center" wrapText="1" indent="2"/>
    </xf>
    <xf numFmtId="0" fontId="8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 indent="2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 wrapText="1" indent="2"/>
    </xf>
    <xf numFmtId="164" fontId="3" fillId="0" borderId="19" xfId="0" applyNumberFormat="1" applyFont="1" applyBorder="1" applyAlignment="1">
      <alignment horizontal="right" vertical="center" wrapText="1" indent="2"/>
    </xf>
    <xf numFmtId="164" fontId="3" fillId="0" borderId="4" xfId="0" applyNumberFormat="1" applyFont="1" applyBorder="1" applyAlignment="1">
      <alignment horizontal="right" vertical="center" wrapText="1" indent="2"/>
    </xf>
    <xf numFmtId="164" fontId="3" fillId="0" borderId="20" xfId="0" applyNumberFormat="1" applyFont="1" applyBorder="1" applyAlignment="1">
      <alignment horizontal="right" vertical="center" wrapText="1" indent="2"/>
    </xf>
    <xf numFmtId="164" fontId="3" fillId="0" borderId="7" xfId="0" applyNumberFormat="1" applyFont="1" applyBorder="1" applyAlignment="1">
      <alignment horizontal="right" vertical="center" wrapText="1" indent="2"/>
    </xf>
    <xf numFmtId="164" fontId="3" fillId="0" borderId="18" xfId="0" applyNumberFormat="1" applyFont="1" applyBorder="1" applyAlignment="1">
      <alignment horizontal="right" vertical="center" wrapText="1" indent="2"/>
    </xf>
    <xf numFmtId="164" fontId="3" fillId="0" borderId="0" xfId="0" applyNumberFormat="1" applyFont="1" applyBorder="1" applyAlignment="1">
      <alignment horizontal="right" vertical="center" wrapText="1" indent="2"/>
    </xf>
    <xf numFmtId="164" fontId="3" fillId="0" borderId="21" xfId="0" applyNumberFormat="1" applyFont="1" applyBorder="1" applyAlignment="1">
      <alignment horizontal="right" vertical="center" wrapText="1" indent="2"/>
    </xf>
    <xf numFmtId="164" fontId="3" fillId="0" borderId="2" xfId="0" applyNumberFormat="1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right" vertical="center" wrapText="1" indent="1"/>
    </xf>
    <xf numFmtId="164" fontId="3" fillId="0" borderId="23" xfId="0" applyNumberFormat="1" applyFont="1" applyBorder="1" applyAlignment="1">
      <alignment horizontal="right" vertical="center" wrapText="1" indent="1"/>
    </xf>
    <xf numFmtId="164" fontId="3" fillId="0" borderId="4" xfId="0" applyNumberFormat="1" applyFont="1" applyBorder="1" applyAlignment="1">
      <alignment horizontal="right" vertical="center" wrapText="1" indent="1"/>
    </xf>
    <xf numFmtId="164" fontId="3" fillId="0" borderId="20" xfId="0" applyNumberFormat="1" applyFont="1" applyBorder="1" applyAlignment="1">
      <alignment horizontal="right" vertical="center" wrapText="1" indent="1"/>
    </xf>
    <xf numFmtId="164" fontId="3" fillId="0" borderId="24" xfId="0" applyNumberFormat="1" applyFont="1" applyBorder="1" applyAlignment="1">
      <alignment horizontal="right" vertical="center" wrapText="1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3" fillId="0" borderId="18" xfId="0" applyNumberFormat="1" applyFont="1" applyBorder="1" applyAlignment="1">
      <alignment horizontal="right" vertical="center" wrapText="1" indent="1"/>
    </xf>
    <xf numFmtId="164" fontId="3" fillId="0" borderId="22" xfId="0" applyNumberFormat="1" applyFont="1" applyBorder="1" applyAlignment="1">
      <alignment horizontal="right" vertical="center" wrapText="1" indent="1"/>
    </xf>
    <xf numFmtId="164" fontId="3" fillId="0" borderId="0" xfId="0" applyNumberFormat="1" applyFont="1" applyBorder="1" applyAlignment="1">
      <alignment horizontal="right" vertical="center" wrapText="1" indent="1"/>
    </xf>
    <xf numFmtId="164" fontId="3" fillId="0" borderId="21" xfId="0" applyNumberFormat="1" applyFont="1" applyBorder="1" applyAlignment="1">
      <alignment horizontal="right" vertical="center" wrapText="1" indent="1"/>
    </xf>
    <xf numFmtId="164" fontId="3" fillId="0" borderId="25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 indent="1"/>
    </xf>
    <xf numFmtId="164" fontId="4" fillId="0" borderId="0" xfId="0" applyNumberFormat="1" applyFont="1" applyBorder="1" applyAlignment="1">
      <alignment horizontal="right" vertical="center" wrapText="1" indent="1"/>
    </xf>
    <xf numFmtId="164" fontId="4" fillId="0" borderId="7" xfId="0" applyNumberFormat="1" applyFont="1" applyBorder="1" applyAlignment="1">
      <alignment horizontal="right" vertical="center" wrapText="1" inden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 indent="1"/>
    </xf>
    <xf numFmtId="164" fontId="4" fillId="0" borderId="2" xfId="0" applyNumberFormat="1" applyFont="1" applyBorder="1" applyAlignment="1">
      <alignment horizontal="right" vertical="center" wrapText="1" inden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 indent="1"/>
    </xf>
    <xf numFmtId="164" fontId="4" fillId="0" borderId="4" xfId="0" applyNumberFormat="1" applyFont="1" applyBorder="1" applyAlignment="1">
      <alignment horizontal="right" vertical="center" wrapText="1" indent="1"/>
    </xf>
    <xf numFmtId="0" fontId="4" fillId="0" borderId="7" xfId="0" applyFont="1" applyBorder="1" applyAlignment="1">
      <alignment horizontal="right" vertical="center" wrapText="1" indent="1"/>
    </xf>
    <xf numFmtId="164" fontId="11" fillId="0" borderId="7" xfId="0" applyNumberFormat="1" applyFont="1" applyBorder="1" applyAlignment="1">
      <alignment horizontal="right" vertical="center" wrapText="1" indent="1"/>
    </xf>
    <xf numFmtId="0" fontId="10" fillId="8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indent="4"/>
    </xf>
    <xf numFmtId="0" fontId="4" fillId="0" borderId="7" xfId="0" applyFont="1" applyBorder="1" applyAlignment="1">
      <alignment horizontal="right" vertical="center" indent="4"/>
    </xf>
    <xf numFmtId="0" fontId="11" fillId="0" borderId="7" xfId="0" applyFont="1" applyBorder="1" applyAlignment="1">
      <alignment vertical="center" wrapText="1"/>
    </xf>
    <xf numFmtId="16" fontId="17" fillId="0" borderId="7" xfId="0" quotePrefix="1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right" vertical="center" wrapText="1" indent="1"/>
    </xf>
    <xf numFmtId="165" fontId="3" fillId="0" borderId="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5" fontId="14" fillId="0" borderId="9" xfId="0" applyNumberFormat="1" applyFont="1" applyBorder="1" applyAlignment="1">
      <alignment horizontal="right" vertical="center" wrapText="1" indent="1"/>
    </xf>
    <xf numFmtId="0" fontId="14" fillId="0" borderId="4" xfId="0" applyFont="1" applyBorder="1" applyAlignment="1">
      <alignment horizontal="right" vertical="center" wrapText="1" indent="1"/>
    </xf>
    <xf numFmtId="0" fontId="14" fillId="0" borderId="12" xfId="0" applyFont="1" applyBorder="1" applyAlignment="1">
      <alignment horizontal="right" vertical="center" wrapText="1" indent="1"/>
    </xf>
    <xf numFmtId="165" fontId="14" fillId="0" borderId="4" xfId="0" applyNumberFormat="1" applyFont="1" applyBorder="1" applyAlignment="1">
      <alignment horizontal="right" vertical="center" wrapText="1" indent="1"/>
    </xf>
    <xf numFmtId="0" fontId="21" fillId="0" borderId="7" xfId="0" applyFont="1" applyBorder="1" applyAlignment="1">
      <alignment vertical="center" wrapText="1"/>
    </xf>
    <xf numFmtId="165" fontId="21" fillId="0" borderId="11" xfId="0" applyNumberFormat="1" applyFont="1" applyBorder="1" applyAlignment="1">
      <alignment horizontal="right" vertical="center" wrapText="1" indent="1"/>
    </xf>
    <xf numFmtId="0" fontId="21" fillId="0" borderId="7" xfId="0" applyFont="1" applyBorder="1" applyAlignment="1">
      <alignment horizontal="right" vertical="center" wrapText="1" indent="1"/>
    </xf>
    <xf numFmtId="0" fontId="21" fillId="0" borderId="6" xfId="0" applyFont="1" applyBorder="1" applyAlignment="1">
      <alignment horizontal="right" vertical="center" wrapText="1" indent="1"/>
    </xf>
    <xf numFmtId="165" fontId="21" fillId="0" borderId="7" xfId="0" applyNumberFormat="1" applyFont="1" applyBorder="1" applyAlignment="1">
      <alignment horizontal="right" vertical="center" wrapText="1" indent="1"/>
    </xf>
    <xf numFmtId="0" fontId="22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indent="3"/>
    </xf>
    <xf numFmtId="164" fontId="4" fillId="0" borderId="8" xfId="0" applyNumberFormat="1" applyFont="1" applyBorder="1" applyAlignment="1">
      <alignment horizontal="right" vertical="center" indent="3"/>
    </xf>
    <xf numFmtId="164" fontId="4" fillId="0" borderId="7" xfId="0" applyNumberFormat="1" applyFont="1" applyBorder="1" applyAlignment="1">
      <alignment horizontal="right" vertical="center" indent="3"/>
    </xf>
    <xf numFmtId="164" fontId="4" fillId="0" borderId="11" xfId="0" applyNumberFormat="1" applyFont="1" applyBorder="1" applyAlignment="1">
      <alignment horizontal="right" vertical="center" indent="3"/>
    </xf>
    <xf numFmtId="0" fontId="16" fillId="0" borderId="0" xfId="0" applyFont="1" applyBorder="1" applyAlignment="1">
      <alignment horizontal="right" vertical="center" indent="3"/>
    </xf>
    <xf numFmtId="0" fontId="16" fillId="0" borderId="7" xfId="0" applyFont="1" applyBorder="1" applyAlignment="1">
      <alignment horizontal="right" vertical="center" indent="3"/>
    </xf>
    <xf numFmtId="0" fontId="11" fillId="0" borderId="8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16" fontId="5" fillId="0" borderId="7" xfId="0" quotePrefix="1" applyNumberFormat="1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 indent="1"/>
    </xf>
    <xf numFmtId="0" fontId="21" fillId="0" borderId="2" xfId="0" applyFont="1" applyBorder="1" applyAlignment="1">
      <alignment horizontal="right" vertical="center" wrapText="1" indent="1"/>
    </xf>
    <xf numFmtId="0" fontId="21" fillId="0" borderId="1" xfId="0" applyFont="1" applyBorder="1" applyAlignment="1">
      <alignment horizontal="right" vertical="center" wrapText="1" indent="1"/>
    </xf>
    <xf numFmtId="0" fontId="21" fillId="0" borderId="13" xfId="0" applyFont="1" applyBorder="1" applyAlignment="1">
      <alignment horizontal="right" vertical="center" wrapText="1" indent="1"/>
    </xf>
    <xf numFmtId="16" fontId="5" fillId="0" borderId="7" xfId="0" quotePrefix="1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 indent="2"/>
    </xf>
    <xf numFmtId="164" fontId="4" fillId="0" borderId="10" xfId="0" applyNumberFormat="1" applyFont="1" applyBorder="1" applyAlignment="1">
      <alignment horizontal="right" vertical="center" wrapText="1" indent="2"/>
    </xf>
    <xf numFmtId="164" fontId="4" fillId="0" borderId="8" xfId="0" applyNumberFormat="1" applyFont="1" applyBorder="1" applyAlignment="1">
      <alignment horizontal="right" vertical="center" wrapText="1" indent="2"/>
    </xf>
    <xf numFmtId="164" fontId="4" fillId="0" borderId="15" xfId="0" applyNumberFormat="1" applyFont="1" applyBorder="1" applyAlignment="1">
      <alignment horizontal="right" vertical="center" wrapText="1" indent="2"/>
    </xf>
    <xf numFmtId="164" fontId="4" fillId="0" borderId="33" xfId="0" applyNumberFormat="1" applyFont="1" applyBorder="1" applyAlignment="1">
      <alignment horizontal="right" vertical="center" wrapText="1" indent="2"/>
    </xf>
    <xf numFmtId="164" fontId="4" fillId="0" borderId="32" xfId="0" applyNumberFormat="1" applyFont="1" applyBorder="1" applyAlignment="1">
      <alignment horizontal="right" vertical="center" wrapText="1" indent="2"/>
    </xf>
    <xf numFmtId="164" fontId="4" fillId="0" borderId="7" xfId="0" applyNumberFormat="1" applyFont="1" applyBorder="1" applyAlignment="1">
      <alignment horizontal="right" vertical="center" wrapText="1" indent="2"/>
    </xf>
    <xf numFmtId="164" fontId="4" fillId="0" borderId="6" xfId="0" applyNumberFormat="1" applyFont="1" applyBorder="1" applyAlignment="1">
      <alignment horizontal="right" vertical="center" wrapText="1" indent="2"/>
    </xf>
    <xf numFmtId="164" fontId="4" fillId="0" borderId="11" xfId="0" applyNumberFormat="1" applyFont="1" applyBorder="1" applyAlignment="1">
      <alignment horizontal="right" vertical="center" wrapText="1" indent="2"/>
    </xf>
    <xf numFmtId="0" fontId="11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6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1" fillId="0" borderId="34" xfId="0" applyFont="1" applyBorder="1" applyAlignment="1">
      <alignment vertical="center"/>
    </xf>
    <xf numFmtId="44" fontId="4" fillId="11" borderId="0" xfId="2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4" fontId="4" fillId="0" borderId="0" xfId="2" applyFont="1" applyBorder="1" applyAlignment="1">
      <alignment horizontal="right" vertical="center" wrapText="1" indent="4"/>
    </xf>
    <xf numFmtId="44" fontId="4" fillId="0" borderId="0" xfId="2" applyFont="1" applyFill="1" applyBorder="1" applyAlignment="1">
      <alignment horizontal="right" vertical="center" wrapText="1" indent="4"/>
    </xf>
    <xf numFmtId="44" fontId="28" fillId="0" borderId="0" xfId="2" applyFont="1" applyFill="1" applyBorder="1" applyAlignment="1">
      <alignment horizontal="right" vertical="center" wrapText="1" indent="4"/>
    </xf>
    <xf numFmtId="0" fontId="4" fillId="0" borderId="2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44" fontId="11" fillId="0" borderId="0" xfId="2" applyFont="1" applyBorder="1" applyAlignment="1">
      <alignment horizontal="right" vertical="center" wrapText="1" indent="4"/>
    </xf>
    <xf numFmtId="0" fontId="29" fillId="13" borderId="0" xfId="0" applyFont="1" applyFill="1" applyAlignment="1">
      <alignment horizontal="center"/>
    </xf>
    <xf numFmtId="0" fontId="29" fillId="13" borderId="0" xfId="0" applyFont="1" applyFill="1" applyAlignment="1">
      <alignment horizontal="right"/>
    </xf>
    <xf numFmtId="0" fontId="30" fillId="13" borderId="0" xfId="0" applyFont="1" applyFill="1" applyAlignment="1">
      <alignment horizontal="right" vertical="center" wrapText="1"/>
    </xf>
    <xf numFmtId="0" fontId="30" fillId="13" borderId="0" xfId="0" applyFont="1" applyFill="1" applyAlignment="1">
      <alignment horizontal="center" vertical="center" wrapText="1"/>
    </xf>
    <xf numFmtId="0" fontId="30" fillId="13" borderId="0" xfId="0" applyFont="1" applyFill="1" applyAlignment="1">
      <alignment horizontal="left" vertical="center" wrapText="1"/>
    </xf>
    <xf numFmtId="164" fontId="29" fillId="13" borderId="0" xfId="0" applyNumberFormat="1" applyFont="1" applyFill="1" applyAlignment="1">
      <alignment horizontal="right"/>
    </xf>
    <xf numFmtId="3" fontId="30" fillId="13" borderId="0" xfId="0" applyNumberFormat="1" applyFont="1" applyFill="1" applyAlignment="1">
      <alignment horizontal="right" vertical="center" wrapText="1"/>
    </xf>
    <xf numFmtId="3" fontId="30" fillId="13" borderId="0" xfId="0" applyNumberFormat="1" applyFont="1" applyFill="1" applyAlignment="1">
      <alignment horizontal="center" vertical="center" wrapText="1"/>
    </xf>
    <xf numFmtId="3" fontId="4" fillId="12" borderId="0" xfId="0" applyNumberFormat="1" applyFont="1" applyFill="1" applyAlignment="1">
      <alignment horizontal="right" vertical="center" wrapText="1"/>
    </xf>
    <xf numFmtId="44" fontId="31" fillId="13" borderId="36" xfId="2" applyFont="1" applyFill="1" applyBorder="1" applyAlignment="1">
      <alignment horizontal="right" vertical="center" wrapText="1" indent="1"/>
    </xf>
    <xf numFmtId="44" fontId="30" fillId="13" borderId="36" xfId="2" applyFont="1" applyFill="1" applyBorder="1" applyAlignment="1">
      <alignment horizontal="right" vertical="center" wrapText="1" indent="1"/>
    </xf>
    <xf numFmtId="0" fontId="31" fillId="13" borderId="36" xfId="0" applyFont="1" applyFill="1" applyBorder="1" applyAlignment="1">
      <alignment horizontal="left" vertical="center" wrapText="1"/>
    </xf>
    <xf numFmtId="3" fontId="30" fillId="13" borderId="35" xfId="0" applyNumberFormat="1" applyFont="1" applyFill="1" applyBorder="1" applyAlignment="1">
      <alignment horizontal="center" vertical="center" wrapText="1"/>
    </xf>
    <xf numFmtId="4" fontId="30" fillId="13" borderId="35" xfId="0" applyNumberFormat="1" applyFont="1" applyFill="1" applyBorder="1" applyAlignment="1">
      <alignment horizontal="right" vertical="center" wrapText="1" indent="1"/>
    </xf>
    <xf numFmtId="0" fontId="31" fillId="13" borderId="35" xfId="0" applyFont="1" applyFill="1" applyBorder="1" applyAlignment="1">
      <alignment horizontal="left" vertical="center" wrapText="1"/>
    </xf>
    <xf numFmtId="3" fontId="31" fillId="13" borderId="34" xfId="0" applyNumberFormat="1" applyFont="1" applyFill="1" applyBorder="1" applyAlignment="1">
      <alignment horizontal="center" vertical="center" wrapText="1"/>
    </xf>
    <xf numFmtId="0" fontId="31" fillId="13" borderId="34" xfId="0" applyFont="1" applyFill="1" applyBorder="1" applyAlignment="1">
      <alignment horizontal="left" vertical="center" wrapText="1"/>
    </xf>
    <xf numFmtId="0" fontId="32" fillId="13" borderId="0" xfId="0" applyFont="1" applyFill="1" applyAlignment="1">
      <alignment vertical="center" wrapText="1"/>
    </xf>
    <xf numFmtId="2" fontId="30" fillId="13" borderId="0" xfId="0" applyNumberFormat="1" applyFont="1" applyFill="1" applyAlignment="1">
      <alignment horizontal="right" vertical="center" wrapText="1"/>
    </xf>
    <xf numFmtId="3" fontId="4" fillId="12" borderId="0" xfId="0" applyNumberFormat="1" applyFont="1" applyFill="1" applyAlignment="1">
      <alignment horizontal="left" vertical="center" wrapText="1"/>
    </xf>
    <xf numFmtId="2" fontId="29" fillId="13" borderId="0" xfId="0" applyNumberFormat="1" applyFont="1" applyFill="1" applyAlignment="1">
      <alignment horizontal="right"/>
    </xf>
    <xf numFmtId="2" fontId="29" fillId="13" borderId="0" xfId="0" applyNumberFormat="1" applyFont="1" applyFill="1" applyAlignment="1">
      <alignment horizontal="center"/>
    </xf>
    <xf numFmtId="44" fontId="13" fillId="13" borderId="39" xfId="2" applyFont="1" applyFill="1" applyBorder="1" applyAlignment="1">
      <alignment horizontal="right" vertical="center" wrapText="1" indent="1"/>
    </xf>
    <xf numFmtId="44" fontId="12" fillId="13" borderId="39" xfId="2" applyFont="1" applyFill="1" applyBorder="1" applyAlignment="1">
      <alignment horizontal="right" vertical="center" wrapText="1" indent="1"/>
    </xf>
    <xf numFmtId="164" fontId="12" fillId="13" borderId="36" xfId="0" applyNumberFormat="1" applyFont="1" applyFill="1" applyBorder="1" applyAlignment="1">
      <alignment horizontal="right" vertical="center" wrapText="1" indent="1"/>
    </xf>
    <xf numFmtId="164" fontId="4" fillId="12" borderId="36" xfId="0" applyNumberFormat="1" applyFont="1" applyFill="1" applyBorder="1" applyAlignment="1">
      <alignment horizontal="right" vertical="center" wrapText="1" indent="1"/>
    </xf>
    <xf numFmtId="0" fontId="13" fillId="13" borderId="36" xfId="0" applyFont="1" applyFill="1" applyBorder="1" applyAlignment="1">
      <alignment horizontal="left" vertical="center" wrapText="1"/>
    </xf>
    <xf numFmtId="44" fontId="12" fillId="13" borderId="35" xfId="2" applyFont="1" applyFill="1" applyBorder="1" applyAlignment="1">
      <alignment horizontal="right" vertical="center" wrapText="1" indent="1"/>
    </xf>
    <xf numFmtId="164" fontId="4" fillId="12" borderId="35" xfId="0" applyNumberFormat="1" applyFont="1" applyFill="1" applyBorder="1" applyAlignment="1">
      <alignment horizontal="right" vertical="center" wrapText="1" indent="1"/>
    </xf>
    <xf numFmtId="2" fontId="4" fillId="12" borderId="35" xfId="0" applyNumberFormat="1" applyFont="1" applyFill="1" applyBorder="1" applyAlignment="1">
      <alignment horizontal="right" vertical="center" wrapText="1" indent="1"/>
    </xf>
    <xf numFmtId="0" fontId="13" fillId="13" borderId="35" xfId="0" applyFont="1" applyFill="1" applyBorder="1" applyAlignment="1">
      <alignment horizontal="left" vertical="center" wrapText="1"/>
    </xf>
    <xf numFmtId="44" fontId="4" fillId="12" borderId="36" xfId="2" applyFont="1" applyFill="1" applyBorder="1" applyAlignment="1">
      <alignment horizontal="right" vertical="center" wrapText="1" indent="1"/>
    </xf>
    <xf numFmtId="44" fontId="12" fillId="13" borderId="36" xfId="2" applyFont="1" applyFill="1" applyBorder="1" applyAlignment="1">
      <alignment horizontal="right" vertical="center" wrapText="1" indent="1"/>
    </xf>
    <xf numFmtId="2" fontId="4" fillId="12" borderId="36" xfId="0" applyNumberFormat="1" applyFont="1" applyFill="1" applyBorder="1" applyAlignment="1">
      <alignment horizontal="right" vertical="center" wrapText="1" indent="1"/>
    </xf>
    <xf numFmtId="44" fontId="4" fillId="12" borderId="0" xfId="2" applyFont="1" applyFill="1" applyBorder="1" applyAlignment="1">
      <alignment horizontal="right" vertical="center" wrapText="1" indent="1"/>
    </xf>
    <xf numFmtId="44" fontId="12" fillId="13" borderId="0" xfId="2" applyFont="1" applyFill="1" applyBorder="1" applyAlignment="1">
      <alignment horizontal="right" vertical="center" wrapText="1" indent="1"/>
    </xf>
    <xf numFmtId="164" fontId="4" fillId="12" borderId="0" xfId="0" applyNumberFormat="1" applyFont="1" applyFill="1" applyBorder="1" applyAlignment="1">
      <alignment horizontal="right" vertical="center" wrapText="1" indent="1"/>
    </xf>
    <xf numFmtId="2" fontId="4" fillId="12" borderId="0" xfId="0" applyNumberFormat="1" applyFont="1" applyFill="1" applyBorder="1" applyAlignment="1">
      <alignment horizontal="right" vertical="center" wrapText="1" indent="1"/>
    </xf>
    <xf numFmtId="0" fontId="13" fillId="13" borderId="0" xfId="0" applyFont="1" applyFill="1" applyBorder="1" applyAlignment="1">
      <alignment horizontal="left" vertical="center" wrapText="1"/>
    </xf>
    <xf numFmtId="44" fontId="4" fillId="12" borderId="35" xfId="2" applyFont="1" applyFill="1" applyBorder="1" applyAlignment="1">
      <alignment horizontal="right" vertical="center" wrapText="1" indent="1"/>
    </xf>
    <xf numFmtId="0" fontId="10" fillId="13" borderId="36" xfId="0" applyFont="1" applyFill="1" applyBorder="1" applyAlignment="1">
      <alignment horizontal="center" vertical="center" wrapText="1"/>
    </xf>
    <xf numFmtId="0" fontId="10" fillId="13" borderId="36" xfId="0" applyFont="1" applyFill="1" applyBorder="1" applyAlignment="1">
      <alignment horizontal="right" vertical="center" wrapText="1"/>
    </xf>
    <xf numFmtId="0" fontId="12" fillId="13" borderId="36" xfId="0" applyFont="1" applyFill="1" applyBorder="1" applyAlignment="1">
      <alignment horizontal="left" vertical="center" wrapText="1"/>
    </xf>
    <xf numFmtId="0" fontId="33" fillId="13" borderId="35" xfId="0" applyFont="1" applyFill="1" applyBorder="1" applyAlignment="1">
      <alignment horizontal="center" vertical="center" wrapText="1"/>
    </xf>
    <xf numFmtId="0" fontId="12" fillId="13" borderId="35" xfId="0" applyFont="1" applyFill="1" applyBorder="1" applyAlignment="1">
      <alignment horizontal="left" vertical="center" wrapText="1"/>
    </xf>
    <xf numFmtId="44" fontId="4" fillId="12" borderId="35" xfId="2" applyFont="1" applyFill="1" applyBorder="1" applyAlignment="1">
      <alignment horizontal="right" vertical="center" wrapText="1"/>
    </xf>
    <xf numFmtId="44" fontId="4" fillId="12" borderId="0" xfId="2" applyFont="1" applyFill="1" applyBorder="1" applyAlignment="1">
      <alignment horizontal="right" vertical="center" wrapText="1"/>
    </xf>
    <xf numFmtId="44" fontId="4" fillId="12" borderId="36" xfId="2" applyFont="1" applyFill="1" applyBorder="1" applyAlignment="1">
      <alignment horizontal="right" vertical="center" wrapText="1"/>
    </xf>
    <xf numFmtId="164" fontId="12" fillId="13" borderId="0" xfId="0" applyNumberFormat="1" applyFont="1" applyFill="1" applyBorder="1" applyAlignment="1">
      <alignment horizontal="right" vertical="center" wrapText="1" indent="1"/>
    </xf>
    <xf numFmtId="44" fontId="12" fillId="13" borderId="15" xfId="2" applyFont="1" applyFill="1" applyBorder="1" applyAlignment="1">
      <alignment horizontal="right" vertical="center" wrapText="1" indent="1"/>
    </xf>
    <xf numFmtId="44" fontId="13" fillId="13" borderId="15" xfId="2" applyFont="1" applyFill="1" applyBorder="1" applyAlignment="1">
      <alignment horizontal="right" vertical="center" wrapText="1" indent="1"/>
    </xf>
    <xf numFmtId="165" fontId="4" fillId="12" borderId="35" xfId="0" applyNumberFormat="1" applyFont="1" applyFill="1" applyBorder="1" applyAlignment="1">
      <alignment horizontal="right" vertical="center" wrapText="1" indent="1"/>
    </xf>
    <xf numFmtId="165" fontId="4" fillId="12" borderId="0" xfId="0" applyNumberFormat="1" applyFont="1" applyFill="1" applyBorder="1" applyAlignment="1">
      <alignment horizontal="right" vertical="center" wrapText="1" indent="1"/>
    </xf>
    <xf numFmtId="165" fontId="4" fillId="12" borderId="36" xfId="0" applyNumberFormat="1" applyFont="1" applyFill="1" applyBorder="1" applyAlignment="1">
      <alignment horizontal="right" vertical="center" wrapText="1" indent="1"/>
    </xf>
    <xf numFmtId="165" fontId="4" fillId="12" borderId="40" xfId="0" applyNumberFormat="1" applyFont="1" applyFill="1" applyBorder="1" applyAlignment="1">
      <alignment horizontal="right" vertical="center" wrapText="1" indent="1"/>
    </xf>
    <xf numFmtId="0" fontId="31" fillId="13" borderId="0" xfId="0" applyFont="1" applyFill="1" applyBorder="1" applyAlignment="1">
      <alignment horizontal="left" vertical="center" wrapText="1"/>
    </xf>
    <xf numFmtId="167" fontId="30" fillId="13" borderId="0" xfId="0" applyNumberFormat="1" applyFont="1" applyFill="1" applyBorder="1" applyAlignment="1">
      <alignment horizontal="right" vertical="center" wrapText="1" indent="1"/>
    </xf>
    <xf numFmtId="167" fontId="30" fillId="13" borderId="0" xfId="0" applyNumberFormat="1" applyFont="1" applyFill="1" applyBorder="1" applyAlignment="1">
      <alignment horizontal="center" vertical="center" wrapText="1"/>
    </xf>
    <xf numFmtId="0" fontId="10" fillId="13" borderId="43" xfId="0" applyFont="1" applyFill="1" applyBorder="1" applyAlignment="1">
      <alignment horizontal="center" vertical="center" wrapText="1"/>
    </xf>
    <xf numFmtId="165" fontId="4" fillId="12" borderId="42" xfId="0" applyNumberFormat="1" applyFont="1" applyFill="1" applyBorder="1" applyAlignment="1">
      <alignment horizontal="right" vertical="center" wrapText="1" indent="1"/>
    </xf>
    <xf numFmtId="165" fontId="4" fillId="12" borderId="21" xfId="0" applyNumberFormat="1" applyFont="1" applyFill="1" applyBorder="1" applyAlignment="1">
      <alignment horizontal="right" vertical="center" wrapText="1" indent="1"/>
    </xf>
    <xf numFmtId="165" fontId="4" fillId="12" borderId="43" xfId="0" applyNumberFormat="1" applyFont="1" applyFill="1" applyBorder="1" applyAlignment="1">
      <alignment horizontal="right" vertical="center" wrapText="1" indent="1"/>
    </xf>
    <xf numFmtId="165" fontId="11" fillId="12" borderId="41" xfId="0" applyNumberFormat="1" applyFont="1" applyFill="1" applyBorder="1" applyAlignment="1">
      <alignment horizontal="right" vertical="center" wrapText="1" indent="1"/>
    </xf>
    <xf numFmtId="44" fontId="4" fillId="12" borderId="42" xfId="2" applyFont="1" applyFill="1" applyBorder="1" applyAlignment="1">
      <alignment horizontal="right" vertical="center" wrapText="1"/>
    </xf>
    <xf numFmtId="44" fontId="4" fillId="12" borderId="21" xfId="2" applyFont="1" applyFill="1" applyBorder="1" applyAlignment="1">
      <alignment horizontal="right" vertical="center" wrapText="1"/>
    </xf>
    <xf numFmtId="44" fontId="4" fillId="12" borderId="43" xfId="2" applyFont="1" applyFill="1" applyBorder="1" applyAlignment="1">
      <alignment horizontal="right" vertical="center" wrapText="1"/>
    </xf>
    <xf numFmtId="44" fontId="30" fillId="13" borderId="35" xfId="2" applyFont="1" applyFill="1" applyBorder="1" applyAlignment="1">
      <alignment horizontal="right" vertical="center" wrapText="1" indent="1"/>
    </xf>
    <xf numFmtId="167" fontId="30" fillId="13" borderId="35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right" vertical="center"/>
    </xf>
    <xf numFmtId="0" fontId="36" fillId="0" borderId="44" xfId="0" applyFont="1" applyBorder="1" applyAlignment="1">
      <alignment horizontal="right" vertical="center"/>
    </xf>
    <xf numFmtId="0" fontId="37" fillId="0" borderId="1" xfId="0" applyFont="1" applyBorder="1" applyAlignment="1">
      <alignment horizontal="right" vertical="center"/>
    </xf>
    <xf numFmtId="0" fontId="37" fillId="0" borderId="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36" fillId="0" borderId="10" xfId="0" applyFont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65" fontId="12" fillId="0" borderId="38" xfId="2" applyNumberFormat="1" applyFont="1" applyBorder="1" applyAlignment="1">
      <alignment horizontal="center" vertical="center"/>
    </xf>
    <xf numFmtId="165" fontId="12" fillId="0" borderId="5" xfId="2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right" vertical="center" indent="1"/>
    </xf>
    <xf numFmtId="2" fontId="12" fillId="0" borderId="10" xfId="0" applyNumberFormat="1" applyFont="1" applyBorder="1" applyAlignment="1">
      <alignment horizontal="right" vertical="center" indent="1"/>
    </xf>
    <xf numFmtId="2" fontId="12" fillId="0" borderId="8" xfId="0" applyNumberFormat="1" applyFont="1" applyBorder="1" applyAlignment="1">
      <alignment horizontal="right" vertical="center" indent="1"/>
    </xf>
    <xf numFmtId="2" fontId="12" fillId="0" borderId="11" xfId="0" applyNumberFormat="1" applyFont="1" applyBorder="1" applyAlignment="1">
      <alignment horizontal="right" vertical="center" indent="1"/>
    </xf>
    <xf numFmtId="2" fontId="12" fillId="0" borderId="6" xfId="0" applyNumberFormat="1" applyFont="1" applyBorder="1" applyAlignment="1">
      <alignment horizontal="right" vertical="center" indent="1"/>
    </xf>
    <xf numFmtId="2" fontId="12" fillId="0" borderId="7" xfId="0" applyNumberFormat="1" applyFont="1" applyBorder="1" applyAlignment="1">
      <alignment horizontal="right" vertical="center" indent="1"/>
    </xf>
    <xf numFmtId="0" fontId="13" fillId="0" borderId="13" xfId="0" applyFont="1" applyBorder="1" applyAlignment="1">
      <alignment horizontal="right" vertical="center" indent="1"/>
    </xf>
    <xf numFmtId="0" fontId="13" fillId="0" borderId="6" xfId="0" applyFont="1" applyBorder="1" applyAlignment="1">
      <alignment horizontal="right" vertical="center" indent="1"/>
    </xf>
    <xf numFmtId="0" fontId="13" fillId="0" borderId="37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44" fontId="3" fillId="14" borderId="7" xfId="2" applyFont="1" applyFill="1" applyBorder="1" applyAlignment="1">
      <alignment wrapText="1"/>
    </xf>
    <xf numFmtId="44" fontId="3" fillId="0" borderId="7" xfId="2" applyFont="1" applyBorder="1" applyAlignment="1">
      <alignment wrapText="1"/>
    </xf>
    <xf numFmtId="44" fontId="38" fillId="0" borderId="7" xfId="2" applyFont="1" applyBorder="1" applyAlignment="1">
      <alignment horizontal="center" vertical="center" wrapText="1"/>
    </xf>
    <xf numFmtId="44" fontId="3" fillId="0" borderId="5" xfId="2" applyFont="1" applyBorder="1" applyAlignment="1">
      <alignment wrapText="1"/>
    </xf>
    <xf numFmtId="44" fontId="33" fillId="0" borderId="7" xfId="2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44" fontId="3" fillId="14" borderId="0" xfId="2" applyFont="1" applyFill="1" applyBorder="1" applyAlignment="1">
      <alignment wrapText="1"/>
    </xf>
    <xf numFmtId="44" fontId="3" fillId="0" borderId="0" xfId="2" applyFont="1" applyBorder="1" applyAlignment="1">
      <alignment wrapText="1"/>
    </xf>
    <xf numFmtId="44" fontId="38" fillId="0" borderId="0" xfId="2" applyFont="1" applyBorder="1" applyAlignment="1">
      <alignment horizontal="center" vertical="center" wrapText="1"/>
    </xf>
    <xf numFmtId="44" fontId="3" fillId="0" borderId="38" xfId="2" applyFont="1" applyBorder="1" applyAlignment="1">
      <alignment wrapText="1"/>
    </xf>
    <xf numFmtId="44" fontId="33" fillId="0" borderId="0" xfId="2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44" fontId="38" fillId="0" borderId="38" xfId="2" applyFont="1" applyBorder="1" applyAlignment="1">
      <alignment horizontal="center" vertical="center" wrapText="1"/>
    </xf>
    <xf numFmtId="16" fontId="4" fillId="0" borderId="0" xfId="0" applyNumberFormat="1" applyFont="1" applyBorder="1"/>
    <xf numFmtId="44" fontId="3" fillId="14" borderId="4" xfId="2" applyFont="1" applyFill="1" applyBorder="1" applyAlignment="1">
      <alignment wrapText="1"/>
    </xf>
    <xf numFmtId="44" fontId="38" fillId="0" borderId="4" xfId="2" applyFont="1" applyBorder="1" applyAlignment="1">
      <alignment horizontal="center" vertical="center" wrapText="1"/>
    </xf>
    <xf numFmtId="44" fontId="33" fillId="0" borderId="4" xfId="2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44" fontId="14" fillId="0" borderId="4" xfId="2" applyFont="1" applyBorder="1" applyAlignment="1">
      <alignment wrapText="1"/>
    </xf>
    <xf numFmtId="0" fontId="36" fillId="0" borderId="0" xfId="0" applyFont="1" applyBorder="1" applyAlignment="1">
      <alignment horizontal="center" vertical="center" wrapText="1"/>
    </xf>
    <xf numFmtId="44" fontId="14" fillId="0" borderId="0" xfId="2" applyFont="1" applyBorder="1" applyAlignment="1">
      <alignment wrapText="1"/>
    </xf>
    <xf numFmtId="0" fontId="36" fillId="0" borderId="7" xfId="0" applyFont="1" applyBorder="1" applyAlignment="1">
      <alignment horizontal="center" vertical="center" wrapText="1"/>
    </xf>
    <xf numFmtId="44" fontId="14" fillId="0" borderId="7" xfId="2" applyFont="1" applyBorder="1" applyAlignment="1">
      <alignment wrapText="1"/>
    </xf>
    <xf numFmtId="0" fontId="32" fillId="13" borderId="0" xfId="0" applyFont="1" applyFill="1" applyAlignment="1">
      <alignment horizontal="left" vertical="center" wrapText="1"/>
    </xf>
    <xf numFmtId="168" fontId="13" fillId="0" borderId="2" xfId="1" applyNumberFormat="1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right" wrapText="1" indent="2"/>
    </xf>
    <xf numFmtId="0" fontId="12" fillId="0" borderId="38" xfId="0" applyFont="1" applyBorder="1" applyAlignment="1">
      <alignment horizontal="right" vertical="center" indent="2"/>
    </xf>
    <xf numFmtId="0" fontId="12" fillId="0" borderId="10" xfId="0" applyFont="1" applyBorder="1" applyAlignment="1">
      <alignment horizontal="right" vertical="center" wrapText="1" indent="2"/>
    </xf>
    <xf numFmtId="0" fontId="12" fillId="0" borderId="6" xfId="0" applyFont="1" applyBorder="1" applyAlignment="1">
      <alignment horizontal="right" vertical="center" wrapText="1" indent="2"/>
    </xf>
    <xf numFmtId="0" fontId="12" fillId="0" borderId="5" xfId="0" applyFont="1" applyBorder="1" applyAlignment="1">
      <alignment horizontal="right" vertical="center" indent="2"/>
    </xf>
    <xf numFmtId="44" fontId="13" fillId="0" borderId="7" xfId="2" applyFont="1" applyBorder="1" applyAlignment="1">
      <alignment horizontal="left" vertical="center" indent="3"/>
    </xf>
    <xf numFmtId="44" fontId="13" fillId="0" borderId="5" xfId="2" applyFont="1" applyBorder="1" applyAlignment="1">
      <alignment horizontal="left" vertical="center" indent="3"/>
    </xf>
    <xf numFmtId="0" fontId="5" fillId="0" borderId="0" xfId="0" applyFont="1"/>
    <xf numFmtId="2" fontId="4" fillId="0" borderId="0" xfId="0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right" vertical="center" wrapText="1"/>
    </xf>
    <xf numFmtId="2" fontId="4" fillId="0" borderId="21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7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8" fontId="11" fillId="0" borderId="7" xfId="0" applyNumberFormat="1" applyFont="1" applyBorder="1" applyAlignment="1">
      <alignment horizontal="right" vertical="center" wrapText="1"/>
    </xf>
    <xf numFmtId="8" fontId="11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 indent="2"/>
    </xf>
    <xf numFmtId="164" fontId="11" fillId="0" borderId="7" xfId="0" applyNumberFormat="1" applyFont="1" applyBorder="1" applyAlignment="1">
      <alignment vertical="center" wrapText="1"/>
    </xf>
    <xf numFmtId="0" fontId="35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8" fontId="11" fillId="0" borderId="2" xfId="0" applyNumberFormat="1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2" fontId="12" fillId="0" borderId="49" xfId="0" applyNumberFormat="1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2" fontId="12" fillId="0" borderId="47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2" fontId="12" fillId="0" borderId="4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9" fontId="4" fillId="0" borderId="4" xfId="0" applyNumberFormat="1" applyFont="1" applyBorder="1" applyAlignment="1">
      <alignment horizontal="center" vertical="center"/>
    </xf>
    <xf numFmtId="169" fontId="4" fillId="0" borderId="7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69" fontId="11" fillId="0" borderId="4" xfId="0" applyNumberFormat="1" applyFont="1" applyBorder="1" applyAlignment="1">
      <alignment horizontal="center" vertical="center"/>
    </xf>
    <xf numFmtId="169" fontId="11" fillId="0" borderId="7" xfId="0" applyNumberFormat="1" applyFont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  <xf numFmtId="0" fontId="5" fillId="0" borderId="0" xfId="0" quotePrefix="1" applyFont="1" applyBorder="1" applyAlignment="1">
      <alignment horizontal="right" vertical="center"/>
    </xf>
    <xf numFmtId="16" fontId="6" fillId="0" borderId="0" xfId="0" quotePrefix="1" applyNumberFormat="1" applyFont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0" fontId="11" fillId="0" borderId="58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right" vertical="center" wrapText="1" indent="2"/>
    </xf>
    <xf numFmtId="164" fontId="3" fillId="0" borderId="24" xfId="0" applyNumberFormat="1" applyFont="1" applyBorder="1" applyAlignment="1">
      <alignment horizontal="right" vertical="center" wrapText="1" indent="2"/>
    </xf>
    <xf numFmtId="164" fontId="3" fillId="0" borderId="22" xfId="0" applyNumberFormat="1" applyFont="1" applyBorder="1" applyAlignment="1">
      <alignment horizontal="right" vertical="center" wrapText="1" indent="2"/>
    </xf>
    <xf numFmtId="164" fontId="3" fillId="0" borderId="25" xfId="0" applyNumberFormat="1" applyFont="1" applyBorder="1" applyAlignment="1">
      <alignment horizontal="right" vertical="center" wrapText="1" indent="2"/>
    </xf>
    <xf numFmtId="0" fontId="41" fillId="0" borderId="0" xfId="0" applyFont="1"/>
    <xf numFmtId="2" fontId="4" fillId="0" borderId="0" xfId="0" applyNumberFormat="1" applyFont="1" applyBorder="1" applyAlignment="1">
      <alignment horizontal="right" vertical="center" wrapText="1" indent="1"/>
    </xf>
    <xf numFmtId="1" fontId="4" fillId="0" borderId="0" xfId="0" applyNumberFormat="1" applyFont="1" applyBorder="1" applyAlignment="1">
      <alignment horizontal="right" vertical="center" wrapText="1" indent="1"/>
    </xf>
    <xf numFmtId="2" fontId="4" fillId="0" borderId="7" xfId="0" applyNumberFormat="1" applyFont="1" applyBorder="1" applyAlignment="1">
      <alignment horizontal="right" vertical="center" wrapText="1" indent="1"/>
    </xf>
    <xf numFmtId="1" fontId="4" fillId="0" borderId="7" xfId="0" applyNumberFormat="1" applyFont="1" applyBorder="1" applyAlignment="1">
      <alignment horizontal="right" vertical="center" wrapText="1" indent="1"/>
    </xf>
    <xf numFmtId="2" fontId="4" fillId="0" borderId="4" xfId="0" applyNumberFormat="1" applyFont="1" applyBorder="1" applyAlignment="1">
      <alignment horizontal="right" vertical="center" wrapText="1" indent="1"/>
    </xf>
    <xf numFmtId="1" fontId="4" fillId="0" borderId="4" xfId="0" applyNumberFormat="1" applyFont="1" applyBorder="1" applyAlignment="1">
      <alignment horizontal="right" vertical="center" wrapText="1" indent="1"/>
    </xf>
    <xf numFmtId="0" fontId="16" fillId="0" borderId="10" xfId="0" applyFont="1" applyBorder="1" applyAlignment="1">
      <alignment horizontal="right" vertical="center" wrapText="1"/>
    </xf>
    <xf numFmtId="0" fontId="36" fillId="0" borderId="13" xfId="0" applyFont="1" applyBorder="1" applyAlignment="1">
      <alignment horizontal="right" vertical="center"/>
    </xf>
    <xf numFmtId="7" fontId="4" fillId="0" borderId="35" xfId="2" applyNumberFormat="1" applyFont="1" applyBorder="1" applyAlignment="1">
      <alignment vertical="center"/>
    </xf>
    <xf numFmtId="7" fontId="4" fillId="0" borderId="0" xfId="2" applyNumberFormat="1" applyFont="1" applyBorder="1" applyAlignment="1">
      <alignment vertical="center"/>
    </xf>
    <xf numFmtId="44" fontId="27" fillId="11" borderId="35" xfId="2" applyFont="1" applyFill="1" applyBorder="1" applyAlignment="1">
      <alignment horizontal="right" vertical="center" indent="2"/>
    </xf>
    <xf numFmtId="7" fontId="4" fillId="0" borderId="35" xfId="2" applyNumberFormat="1" applyFont="1" applyBorder="1" applyAlignment="1">
      <alignment horizontal="right" vertical="center" indent="2"/>
    </xf>
    <xf numFmtId="7" fontId="4" fillId="0" borderId="0" xfId="2" applyNumberFormat="1" applyFont="1" applyBorder="1" applyAlignment="1">
      <alignment horizontal="right" vertical="center" indent="2"/>
    </xf>
    <xf numFmtId="44" fontId="4" fillId="11" borderId="0" xfId="2" applyFont="1" applyFill="1" applyBorder="1" applyAlignment="1">
      <alignment horizontal="right" vertical="center" indent="2"/>
    </xf>
    <xf numFmtId="7" fontId="4" fillId="0" borderId="36" xfId="2" applyNumberFormat="1" applyFont="1" applyBorder="1" applyAlignment="1">
      <alignment horizontal="right" vertical="center" indent="2"/>
    </xf>
    <xf numFmtId="0" fontId="40" fillId="0" borderId="0" xfId="0" applyFont="1" applyAlignment="1">
      <alignment vertical="center"/>
    </xf>
    <xf numFmtId="0" fontId="39" fillId="0" borderId="0" xfId="0" applyFont="1" applyBorder="1" applyAlignment="1">
      <alignment wrapText="1"/>
    </xf>
    <xf numFmtId="0" fontId="5" fillId="0" borderId="0" xfId="0" applyFont="1" applyBorder="1" applyAlignment="1"/>
    <xf numFmtId="44" fontId="3" fillId="0" borderId="0" xfId="2" applyFont="1" applyBorder="1" applyAlignment="1">
      <alignment vertical="center" wrapText="1"/>
    </xf>
    <xf numFmtId="7" fontId="11" fillId="0" borderId="34" xfId="2" applyNumberFormat="1" applyFont="1" applyBorder="1" applyAlignment="1">
      <alignment vertical="center"/>
    </xf>
    <xf numFmtId="7" fontId="4" fillId="0" borderId="0" xfId="2" applyNumberFormat="1" applyFont="1" applyBorder="1" applyAlignment="1">
      <alignment horizontal="right" vertical="center" wrapText="1" indent="4"/>
    </xf>
    <xf numFmtId="7" fontId="4" fillId="0" borderId="0" xfId="2" applyNumberFormat="1" applyFont="1" applyFill="1" applyBorder="1" applyAlignment="1">
      <alignment horizontal="right" vertical="center" wrapText="1" indent="4"/>
    </xf>
    <xf numFmtId="7" fontId="11" fillId="0" borderId="0" xfId="2" applyNumberFormat="1" applyFont="1" applyBorder="1" applyAlignment="1">
      <alignment horizontal="right" vertical="center" wrapText="1" indent="4"/>
    </xf>
    <xf numFmtId="7" fontId="4" fillId="0" borderId="7" xfId="2" applyNumberFormat="1" applyFont="1" applyBorder="1" applyAlignment="1">
      <alignment horizontal="right" vertical="center" wrapText="1" indent="4"/>
    </xf>
    <xf numFmtId="7" fontId="4" fillId="0" borderId="7" xfId="2" applyNumberFormat="1" applyFont="1" applyFill="1" applyBorder="1" applyAlignment="1">
      <alignment horizontal="right" vertical="center" wrapText="1" indent="4"/>
    </xf>
    <xf numFmtId="7" fontId="11" fillId="0" borderId="7" xfId="2" applyNumberFormat="1" applyFont="1" applyBorder="1" applyAlignment="1">
      <alignment horizontal="right" vertical="center" wrapText="1" indent="4"/>
    </xf>
    <xf numFmtId="7" fontId="4" fillId="12" borderId="35" xfId="2" applyNumberFormat="1" applyFont="1" applyFill="1" applyBorder="1" applyAlignment="1">
      <alignment horizontal="right" vertical="center" wrapText="1"/>
    </xf>
    <xf numFmtId="7" fontId="4" fillId="12" borderId="35" xfId="0" applyNumberFormat="1" applyFont="1" applyFill="1" applyBorder="1" applyAlignment="1">
      <alignment horizontal="right" vertical="center" wrapText="1" indent="1"/>
    </xf>
    <xf numFmtId="7" fontId="12" fillId="13" borderId="35" xfId="2" applyNumberFormat="1" applyFont="1" applyFill="1" applyBorder="1" applyAlignment="1">
      <alignment horizontal="right" vertical="center" wrapText="1" indent="1"/>
    </xf>
    <xf numFmtId="7" fontId="4" fillId="12" borderId="35" xfId="2" applyNumberFormat="1" applyFont="1" applyFill="1" applyBorder="1" applyAlignment="1">
      <alignment horizontal="right" vertical="center" wrapText="1" indent="1"/>
    </xf>
    <xf numFmtId="7" fontId="4" fillId="12" borderId="0" xfId="2" applyNumberFormat="1" applyFont="1" applyFill="1" applyBorder="1" applyAlignment="1">
      <alignment horizontal="right" vertical="center" wrapText="1"/>
    </xf>
    <xf numFmtId="7" fontId="4" fillId="12" borderId="0" xfId="0" applyNumberFormat="1" applyFont="1" applyFill="1" applyBorder="1" applyAlignment="1">
      <alignment horizontal="right" vertical="center" wrapText="1" indent="1"/>
    </xf>
    <xf numFmtId="7" fontId="12" fillId="13" borderId="0" xfId="2" applyNumberFormat="1" applyFont="1" applyFill="1" applyBorder="1" applyAlignment="1">
      <alignment horizontal="right" vertical="center" wrapText="1" indent="1"/>
    </xf>
    <xf numFmtId="7" fontId="4" fillId="12" borderId="0" xfId="2" applyNumberFormat="1" applyFont="1" applyFill="1" applyBorder="1" applyAlignment="1">
      <alignment horizontal="right" vertical="center" wrapText="1" indent="1"/>
    </xf>
    <xf numFmtId="7" fontId="4" fillId="12" borderId="36" xfId="2" applyNumberFormat="1" applyFont="1" applyFill="1" applyBorder="1" applyAlignment="1">
      <alignment horizontal="right" vertical="center" wrapText="1"/>
    </xf>
    <xf numFmtId="7" fontId="4" fillId="12" borderId="36" xfId="0" applyNumberFormat="1" applyFont="1" applyFill="1" applyBorder="1" applyAlignment="1">
      <alignment horizontal="right" vertical="center" wrapText="1" indent="1"/>
    </xf>
    <xf numFmtId="7" fontId="12" fillId="13" borderId="36" xfId="2" applyNumberFormat="1" applyFont="1" applyFill="1" applyBorder="1" applyAlignment="1">
      <alignment horizontal="right" vertical="center" wrapText="1" indent="1"/>
    </xf>
    <xf numFmtId="7" fontId="4" fillId="12" borderId="36" xfId="2" applyNumberFormat="1" applyFont="1" applyFill="1" applyBorder="1" applyAlignment="1">
      <alignment horizontal="right" vertical="center" wrapText="1" indent="1"/>
    </xf>
    <xf numFmtId="7" fontId="12" fillId="13" borderId="15" xfId="2" applyNumberFormat="1" applyFont="1" applyFill="1" applyBorder="1" applyAlignment="1">
      <alignment horizontal="right" vertical="center" wrapText="1" indent="1"/>
    </xf>
    <xf numFmtId="7" fontId="13" fillId="13" borderId="15" xfId="2" applyNumberFormat="1" applyFont="1" applyFill="1" applyBorder="1" applyAlignment="1">
      <alignment horizontal="right" vertical="center" wrapText="1" indent="1"/>
    </xf>
    <xf numFmtId="7" fontId="13" fillId="13" borderId="39" xfId="2" applyNumberFormat="1" applyFont="1" applyFill="1" applyBorder="1" applyAlignment="1">
      <alignment horizontal="right" vertical="center" wrapText="1" indent="1"/>
    </xf>
    <xf numFmtId="7" fontId="4" fillId="12" borderId="40" xfId="0" applyNumberFormat="1" applyFont="1" applyFill="1" applyBorder="1" applyAlignment="1">
      <alignment horizontal="right" vertical="center" wrapText="1" indent="1"/>
    </xf>
    <xf numFmtId="7" fontId="11" fillId="12" borderId="40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0" fillId="0" borderId="0" xfId="3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3" fontId="46" fillId="13" borderId="34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7" xfId="0" applyFont="1" applyFill="1" applyBorder="1" applyAlignment="1">
      <alignment vertical="center"/>
    </xf>
    <xf numFmtId="7" fontId="4" fillId="0" borderId="0" xfId="0" applyNumberFormat="1" applyFont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3" fillId="0" borderId="1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45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37" fillId="0" borderId="1" xfId="0" applyFont="1" applyBorder="1" applyAlignment="1">
      <alignment horizontal="right" vertical="center"/>
    </xf>
    <xf numFmtId="0" fontId="37" fillId="0" borderId="3" xfId="0" applyFont="1" applyBorder="1" applyAlignment="1">
      <alignment horizontal="right" vertical="center"/>
    </xf>
    <xf numFmtId="0" fontId="37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32" fillId="13" borderId="36" xfId="0" applyFont="1" applyFill="1" applyBorder="1" applyAlignment="1">
      <alignment horizontal="left" vertical="center" wrapText="1"/>
    </xf>
    <xf numFmtId="0" fontId="32" fillId="13" borderId="0" xfId="0" applyFont="1" applyFill="1" applyAlignment="1">
      <alignment horizontal="left" vertical="center" wrapText="1"/>
    </xf>
    <xf numFmtId="0" fontId="33" fillId="13" borderId="35" xfId="0" applyFont="1" applyFill="1" applyBorder="1" applyAlignment="1">
      <alignment horizontal="center" vertical="center" wrapText="1"/>
    </xf>
    <xf numFmtId="0" fontId="33" fillId="13" borderId="42" xfId="0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wrapText="1"/>
    </xf>
    <xf numFmtId="0" fontId="7" fillId="0" borderId="3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7" fillId="0" borderId="7" xfId="0" applyFont="1" applyBorder="1" applyAlignment="1">
      <alignment horizontal="left" wrapText="1"/>
    </xf>
    <xf numFmtId="0" fontId="43" fillId="0" borderId="4" xfId="0" applyFont="1" applyBorder="1" applyAlignment="1">
      <alignment horizontal="left" vertical="center" wrapText="1" readingOrder="1"/>
    </xf>
    <xf numFmtId="0" fontId="42" fillId="0" borderId="4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90500" cy="142875"/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90500" cy="142875"/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00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90500" cy="142875"/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00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5"/>
  <sheetViews>
    <sheetView showGridLines="0" tabSelected="1" workbookViewId="0">
      <selection activeCell="B7" sqref="B7"/>
    </sheetView>
  </sheetViews>
  <sheetFormatPr baseColWidth="10" defaultRowHeight="15" x14ac:dyDescent="0.25"/>
  <cols>
    <col min="1" max="1" width="9.85546875" style="491" customWidth="1"/>
    <col min="2" max="2" width="75.28515625" style="489" customWidth="1"/>
  </cols>
  <sheetData>
    <row r="2" spans="1:2" x14ac:dyDescent="0.25">
      <c r="B2" s="487" t="s">
        <v>551</v>
      </c>
    </row>
    <row r="3" spans="1:2" ht="20.25" x14ac:dyDescent="0.25">
      <c r="B3" s="488" t="s">
        <v>552</v>
      </c>
    </row>
    <row r="6" spans="1:2" ht="42" customHeight="1" x14ac:dyDescent="0.25">
      <c r="A6" s="490" t="s">
        <v>554</v>
      </c>
      <c r="B6" s="433" t="str">
        <f>'1'!$B$3</f>
        <v>Comparación del contenido de las tres canastas alimentarias nacionales previamente existentes en México</v>
      </c>
    </row>
    <row r="7" spans="1:2" ht="42" customHeight="1" x14ac:dyDescent="0.25">
      <c r="A7" s="490" t="s">
        <v>555</v>
      </c>
      <c r="B7" s="433" t="str">
        <f>'2'!$B$3</f>
        <v>Requerimientos de energía por grupos de edad y sexo en población del DF</v>
      </c>
    </row>
    <row r="8" spans="1:2" ht="42" customHeight="1" x14ac:dyDescent="0.25">
      <c r="A8" s="490" t="s">
        <v>556</v>
      </c>
      <c r="B8" s="433" t="str">
        <f>'3'!$B$3</f>
        <v>Requerimientos de energía por grupos de edad, sexo o carga biológica en población del DF.</v>
      </c>
    </row>
    <row r="9" spans="1:2" ht="42" customHeight="1" x14ac:dyDescent="0.25">
      <c r="A9" s="490" t="s">
        <v>557</v>
      </c>
      <c r="B9" s="433" t="str">
        <f>'4'!$B$3</f>
        <v>Distribución recomendada del aporte de los macronutrimentos para cubrir los  requerimientos energéticos (kcals/d) y recomendación del consumo de fibra para grupos de edad y sexo</v>
      </c>
    </row>
    <row r="10" spans="1:2" ht="42" customHeight="1" x14ac:dyDescent="0.25">
      <c r="A10" s="490" t="s">
        <v>558</v>
      </c>
      <c r="B10" s="433" t="str">
        <f>'5'!$B$3</f>
        <v>Aporte nutrimental promedio de los grupos en el sistema de equivalentes</v>
      </c>
    </row>
    <row r="11" spans="1:2" ht="42" customHeight="1" x14ac:dyDescent="0.25">
      <c r="A11" s="490" t="s">
        <v>559</v>
      </c>
      <c r="B11" s="433" t="str">
        <f>'6'!$B$3</f>
        <v>Distribución de raciones por grupo de edad y por estado fisiológico</v>
      </c>
    </row>
    <row r="12" spans="1:2" ht="42" customHeight="1" x14ac:dyDescent="0.25">
      <c r="A12" s="490" t="s">
        <v>560</v>
      </c>
      <c r="B12" s="433" t="str">
        <f>'7'!$B$3</f>
        <v>Cantidad de nutrimentos de acuerdo al número de raciones por grupo de alimento para un adulto masculino de 40 años, y requerimiento energético de 2,562 kcals</v>
      </c>
    </row>
    <row r="13" spans="1:2" ht="42" customHeight="1" x14ac:dyDescent="0.25">
      <c r="A13" s="490" t="s">
        <v>561</v>
      </c>
      <c r="B13" s="433" t="str">
        <f>'8'!$B$3</f>
        <v>Características particulares a considerar para la selección y proporción de alimentos de las canastas alimentarias específicas de acuerdo al ciclo de vida</v>
      </c>
    </row>
    <row r="14" spans="1:2" ht="42" customHeight="1" x14ac:dyDescent="0.25">
      <c r="A14" s="490" t="s">
        <v>562</v>
      </c>
      <c r="B14" s="433" t="str">
        <f>'9'!$B$3</f>
        <v>Alimentos que conforman las seis canastas alimentarias para el DF</v>
      </c>
    </row>
    <row r="15" spans="1:2" ht="42" customHeight="1" x14ac:dyDescent="0.25">
      <c r="A15" s="490" t="s">
        <v>563</v>
      </c>
      <c r="B15" s="433" t="str">
        <f>'10'!$B$3</f>
        <v>Composición nutrimental de los alimentos de la Canasta Normativa Alimentaria para el DF</v>
      </c>
    </row>
    <row r="16" spans="1:2" ht="42" customHeight="1" x14ac:dyDescent="0.25">
      <c r="A16" s="490" t="s">
        <v>564</v>
      </c>
      <c r="B16" s="433" t="str">
        <f>'11'!$B$3</f>
        <v>Densidad calórica, peso, kilocalorías y ponderadores de los alimentos de las seis canastas primarias</v>
      </c>
    </row>
    <row r="17" spans="1:2" ht="42" customHeight="1" x14ac:dyDescent="0.25">
      <c r="A17" s="490" t="s">
        <v>565</v>
      </c>
      <c r="B17" s="433" t="str">
        <f>'12'!$B$3</f>
        <v>Pesos, tallas, y requerimientos calóricos por sexo y año de edad de la población de referencia de la CNA-DF</v>
      </c>
    </row>
    <row r="18" spans="1:2" ht="42" customHeight="1" x14ac:dyDescent="0.25">
      <c r="A18" s="490" t="s">
        <v>566</v>
      </c>
      <c r="B18" s="433" t="str">
        <f>'13'!$B$3</f>
        <v>Contenido en peso y kilocalorías de las canastas individuales de los sujetos de referencia de las seis canastas primarias</v>
      </c>
    </row>
    <row r="19" spans="1:2" ht="42" customHeight="1" x14ac:dyDescent="0.25">
      <c r="A19" s="490" t="s">
        <v>567</v>
      </c>
      <c r="B19" s="433" t="str">
        <f>'14'!$B$3</f>
        <v>Contenido nutrimental y composición física de las seis canastas individuales de los sujetos de referencia</v>
      </c>
    </row>
    <row r="20" spans="1:2" ht="42" customHeight="1" x14ac:dyDescent="0.25">
      <c r="A20" s="490" t="s">
        <v>568</v>
      </c>
      <c r="B20" s="433" t="str">
        <f>'15'!$B$3</f>
        <v>Porcentaje de adecuación nutrimental de las canastas individuales de los sujetos de referencia</v>
      </c>
    </row>
    <row r="21" spans="1:2" ht="42" customHeight="1" x14ac:dyDescent="0.25">
      <c r="A21" s="490" t="s">
        <v>569</v>
      </c>
      <c r="B21" s="433" t="str">
        <f>'16'!$B$3</f>
        <v>Estimación de costos de seis canastas alimentarias individuales (de referencia) de acuerdo con precios del 30 de noviembre de 2011</v>
      </c>
    </row>
    <row r="22" spans="1:2" ht="42" customHeight="1" x14ac:dyDescent="0.25">
      <c r="A22" s="490" t="s">
        <v>570</v>
      </c>
      <c r="B22" s="433" t="str">
        <f>'29'!$B$3</f>
        <v>Costo de las canastas alimentarias individuales (incluye agua, condimentos, embarazo y alimentos fuera del hogar*) de acuerdo al los precios estimados en la Ciudad de México el 30 de noviembre de 2011</v>
      </c>
    </row>
    <row r="23" spans="1:2" ht="42" customHeight="1" x14ac:dyDescent="0.25">
      <c r="A23" s="490" t="s">
        <v>571</v>
      </c>
      <c r="B23" s="433" t="str">
        <f>'18'!$B$3</f>
        <v xml:space="preserve">Cálculo del costo de los alimentos de la CNA-DF para el individuo de edad promedio del Distrito Federal </v>
      </c>
    </row>
    <row r="24" spans="1:2" ht="42" customHeight="1" x14ac:dyDescent="0.25">
      <c r="A24" s="490" t="s">
        <v>572</v>
      </c>
      <c r="B24" s="433" t="str">
        <f>'19'!$B$3</f>
        <v xml:space="preserve">Cálculo del costo de los alimentos de la CNA-DF para el hogar promedio del Distrito Federal </v>
      </c>
    </row>
    <row r="25" spans="1:2" ht="42" customHeight="1" x14ac:dyDescent="0.25">
      <c r="A25" s="490" t="s">
        <v>573</v>
      </c>
      <c r="B25" s="433" t="str">
        <f>'20'!$B$3</f>
        <v>Contenido de agua de las canastas de referencia de la CNA-DF, aporte complementario y costo adicional del aporte complementario</v>
      </c>
    </row>
    <row r="26" spans="1:2" ht="42" customHeight="1" x14ac:dyDescent="0.25">
      <c r="A26" s="490" t="s">
        <v>574</v>
      </c>
      <c r="B26" s="433" t="str">
        <f>'21'!$B$3</f>
        <v>Estructura de compra en gramos/día de condimentos por decil de ingreso total de la población del DF. Enigh 2008</v>
      </c>
    </row>
    <row r="27" spans="1:2" ht="42" customHeight="1" x14ac:dyDescent="0.25">
      <c r="A27" s="490" t="s">
        <v>575</v>
      </c>
      <c r="B27" s="433" t="str">
        <f>'22'!$B$3</f>
        <v>Cantidad y costo diario del gasto en condimentos para el conjunto de las familias del DF. Enigh 2008</v>
      </c>
    </row>
    <row r="28" spans="1:2" ht="42" customHeight="1" x14ac:dyDescent="0.25">
      <c r="A28" s="490" t="s">
        <v>576</v>
      </c>
      <c r="B28" s="433" t="str">
        <f>'23'!$B$3</f>
        <v>Costo diario de la energía adicional requerida durante el embarazo, ponderado por la probabilidad de embarazo de mujeres de 15 a 47 años de edad</v>
      </c>
    </row>
    <row r="29" spans="1:2" ht="42" customHeight="1" x14ac:dyDescent="0.25">
      <c r="A29" s="490" t="s">
        <v>577</v>
      </c>
      <c r="B29" s="433" t="str">
        <f>'24'!$B$3</f>
        <v>Costo mínimo del consumo de los alimentos fuera del hogar con arreglo a la CNA-DF</v>
      </c>
    </row>
    <row r="30" spans="1:2" ht="42" customHeight="1" x14ac:dyDescent="0.25">
      <c r="A30" s="490" t="s">
        <v>578</v>
      </c>
      <c r="B30" s="433" t="str">
        <f>'25'!$B$3</f>
        <v>Costo mínimo del consumo de los alimentos en los centros educativos con arreglo a la CNA-DF</v>
      </c>
    </row>
    <row r="31" spans="1:2" ht="42" customHeight="1" x14ac:dyDescent="0.25">
      <c r="A31" s="490" t="s">
        <v>579</v>
      </c>
      <c r="B31" s="433" t="str">
        <f>'26'!$B$3</f>
        <v>Cálculo del costo de la canasta para el individuo de edad promedio del Distrito Federal (incluye alimentos, agua, especias, probabilidad de embarazo de la mujer  y comidas fuera del hogar)</v>
      </c>
    </row>
    <row r="32" spans="1:2" ht="42" customHeight="1" x14ac:dyDescent="0.25">
      <c r="A32" s="490" t="s">
        <v>580</v>
      </c>
      <c r="B32" s="433" t="str">
        <f>'27'!$B$3</f>
        <v xml:space="preserve">Cálculo del costo de la CNA-DF según grupos de edad y sexo  </v>
      </c>
    </row>
    <row r="33" spans="1:2" ht="42" customHeight="1" x14ac:dyDescent="0.25">
      <c r="A33" s="490" t="s">
        <v>581</v>
      </c>
      <c r="B33" s="433" t="str">
        <f>'28'!$B$3</f>
        <v xml:space="preserve">Cálculo del costo de la canasta para el hogar promedio del Distrito Federal </v>
      </c>
    </row>
    <row r="34" spans="1:2" ht="42" customHeight="1" x14ac:dyDescent="0.25">
      <c r="A34" s="490" t="s">
        <v>582</v>
      </c>
      <c r="B34" s="433" t="str">
        <f>'17'!$B$3</f>
        <v xml:space="preserve">Costo de los alimentos de las canastas  individuales de acuerdo al los precios estimados en la Ciudad de México el 30 de noviembre de 2011 </v>
      </c>
    </row>
    <row r="35" spans="1:2" ht="42" customHeight="1" x14ac:dyDescent="0.25">
      <c r="A35" s="490" t="s">
        <v>583</v>
      </c>
      <c r="B35" s="433" t="str">
        <f>'30'!$B$3</f>
        <v>EJEMPLOS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showGridLines="0" workbookViewId="0">
      <selection activeCell="B7" sqref="B7"/>
    </sheetView>
  </sheetViews>
  <sheetFormatPr baseColWidth="10" defaultRowHeight="15" x14ac:dyDescent="0.25"/>
  <cols>
    <col min="1" max="1" width="3.5703125" customWidth="1"/>
    <col min="2" max="2" width="3.7109375" style="69" customWidth="1"/>
    <col min="3" max="3" width="25.140625" customWidth="1"/>
    <col min="4" max="4" width="4.42578125" style="69" customWidth="1"/>
    <col min="5" max="5" width="25.5703125" customWidth="1"/>
    <col min="6" max="6" width="4" style="69" customWidth="1"/>
    <col min="7" max="7" width="26" customWidth="1"/>
    <col min="8" max="8" width="4.7109375" style="69" customWidth="1"/>
    <col min="9" max="9" width="25.7109375" customWidth="1"/>
    <col min="10" max="10" width="4" customWidth="1"/>
  </cols>
  <sheetData>
    <row r="2" spans="2:9" ht="18.75" x14ac:dyDescent="0.3">
      <c r="B2" s="443" t="s">
        <v>597</v>
      </c>
      <c r="C2" s="443"/>
    </row>
    <row r="3" spans="2:9" ht="21" customHeight="1" thickBot="1" x14ac:dyDescent="0.3">
      <c r="B3" s="514" t="s">
        <v>282</v>
      </c>
      <c r="C3" s="514"/>
      <c r="D3" s="514"/>
      <c r="E3" s="514"/>
      <c r="F3" s="514"/>
      <c r="G3" s="514"/>
      <c r="H3" s="514"/>
      <c r="I3" s="514"/>
    </row>
    <row r="4" spans="2:9" ht="15.75" customHeight="1" thickBot="1" x14ac:dyDescent="0.3">
      <c r="B4" s="554" t="s">
        <v>281</v>
      </c>
      <c r="C4" s="555"/>
      <c r="D4" s="555"/>
      <c r="E4" s="556"/>
      <c r="F4" s="136"/>
      <c r="G4" s="555" t="s">
        <v>280</v>
      </c>
      <c r="H4" s="555"/>
      <c r="I4" s="556"/>
    </row>
    <row r="5" spans="2:9" s="1" customFormat="1" ht="22.5" customHeight="1" x14ac:dyDescent="0.25">
      <c r="B5" s="566" t="s">
        <v>283</v>
      </c>
      <c r="C5" s="567"/>
      <c r="D5" s="566" t="s">
        <v>279</v>
      </c>
      <c r="E5" s="567"/>
      <c r="F5" s="566" t="s">
        <v>278</v>
      </c>
      <c r="G5" s="567"/>
      <c r="H5" s="566" t="s">
        <v>488</v>
      </c>
      <c r="I5" s="567"/>
    </row>
    <row r="6" spans="2:9" s="1" customFormat="1" ht="22.5" customHeight="1" x14ac:dyDescent="0.25">
      <c r="B6" s="137">
        <v>1</v>
      </c>
      <c r="C6" s="70" t="s">
        <v>277</v>
      </c>
      <c r="D6" s="137">
        <v>15</v>
      </c>
      <c r="E6" s="70" t="s">
        <v>276</v>
      </c>
      <c r="F6" s="137">
        <v>28</v>
      </c>
      <c r="G6" s="70" t="s">
        <v>275</v>
      </c>
      <c r="H6" s="137">
        <v>39</v>
      </c>
      <c r="I6" s="70" t="s">
        <v>274</v>
      </c>
    </row>
    <row r="7" spans="2:9" s="1" customFormat="1" ht="22.5" customHeight="1" x14ac:dyDescent="0.25">
      <c r="B7" s="137">
        <v>2</v>
      </c>
      <c r="C7" s="70" t="s">
        <v>273</v>
      </c>
      <c r="D7" s="137">
        <v>16</v>
      </c>
      <c r="E7" s="70" t="s">
        <v>272</v>
      </c>
      <c r="F7" s="137">
        <v>29</v>
      </c>
      <c r="G7" s="70" t="s">
        <v>271</v>
      </c>
      <c r="H7" s="137">
        <v>40</v>
      </c>
      <c r="I7" s="70" t="s">
        <v>270</v>
      </c>
    </row>
    <row r="8" spans="2:9" s="1" customFormat="1" ht="22.5" customHeight="1" x14ac:dyDescent="0.25">
      <c r="B8" s="137">
        <v>3</v>
      </c>
      <c r="C8" s="70" t="s">
        <v>269</v>
      </c>
      <c r="D8" s="137">
        <v>17</v>
      </c>
      <c r="E8" s="70" t="s">
        <v>57</v>
      </c>
      <c r="F8" s="137">
        <v>30</v>
      </c>
      <c r="G8" s="70" t="s">
        <v>268</v>
      </c>
      <c r="H8" s="137">
        <v>41</v>
      </c>
      <c r="I8" s="70" t="s">
        <v>267</v>
      </c>
    </row>
    <row r="9" spans="2:9" s="1" customFormat="1" ht="22.5" customHeight="1" x14ac:dyDescent="0.25">
      <c r="B9" s="137"/>
      <c r="C9" s="70" t="s">
        <v>266</v>
      </c>
      <c r="D9" s="137">
        <v>18</v>
      </c>
      <c r="E9" s="70" t="s">
        <v>265</v>
      </c>
      <c r="F9" s="137"/>
      <c r="G9" s="138"/>
      <c r="H9" s="137"/>
      <c r="I9" s="70"/>
    </row>
    <row r="10" spans="2:9" s="1" customFormat="1" ht="22.5" customHeight="1" x14ac:dyDescent="0.25">
      <c r="B10" s="137">
        <v>4</v>
      </c>
      <c r="C10" s="70" t="s">
        <v>264</v>
      </c>
      <c r="D10" s="137">
        <v>19</v>
      </c>
      <c r="E10" s="70" t="s">
        <v>263</v>
      </c>
      <c r="F10" s="564" t="s">
        <v>262</v>
      </c>
      <c r="G10" s="565"/>
      <c r="H10" s="564" t="s">
        <v>489</v>
      </c>
      <c r="I10" s="565"/>
    </row>
    <row r="11" spans="2:9" s="1" customFormat="1" ht="22.5" customHeight="1" x14ac:dyDescent="0.25">
      <c r="B11" s="137">
        <v>5</v>
      </c>
      <c r="C11" s="70" t="s">
        <v>261</v>
      </c>
      <c r="D11" s="137">
        <v>20</v>
      </c>
      <c r="E11" s="70" t="s">
        <v>260</v>
      </c>
      <c r="F11" s="137">
        <v>31</v>
      </c>
      <c r="G11" s="70" t="s">
        <v>259</v>
      </c>
      <c r="H11" s="137">
        <v>34</v>
      </c>
      <c r="I11" s="70" t="s">
        <v>258</v>
      </c>
    </row>
    <row r="12" spans="2:9" s="1" customFormat="1" ht="22.5" customHeight="1" x14ac:dyDescent="0.25">
      <c r="B12" s="137">
        <v>6</v>
      </c>
      <c r="C12" s="70" t="s">
        <v>257</v>
      </c>
      <c r="D12" s="137">
        <v>20</v>
      </c>
      <c r="E12" s="70" t="s">
        <v>256</v>
      </c>
      <c r="F12" s="137">
        <v>32</v>
      </c>
      <c r="G12" s="70" t="s">
        <v>255</v>
      </c>
      <c r="H12" s="137">
        <v>35</v>
      </c>
      <c r="I12" s="70" t="s">
        <v>254</v>
      </c>
    </row>
    <row r="13" spans="2:9" s="1" customFormat="1" ht="22.5" customHeight="1" x14ac:dyDescent="0.25">
      <c r="B13" s="137">
        <v>7</v>
      </c>
      <c r="C13" s="70" t="s">
        <v>12</v>
      </c>
      <c r="D13" s="137">
        <v>22</v>
      </c>
      <c r="E13" s="70" t="s">
        <v>55</v>
      </c>
      <c r="F13" s="137"/>
      <c r="G13" s="138"/>
      <c r="H13" s="137">
        <v>36</v>
      </c>
      <c r="I13" s="70" t="s">
        <v>253</v>
      </c>
    </row>
    <row r="14" spans="2:9" s="1" customFormat="1" ht="22.5" customHeight="1" x14ac:dyDescent="0.25">
      <c r="B14" s="137">
        <v>8</v>
      </c>
      <c r="C14" s="70" t="s">
        <v>51</v>
      </c>
      <c r="D14" s="137">
        <v>23</v>
      </c>
      <c r="E14" s="70" t="s">
        <v>252</v>
      </c>
      <c r="F14" s="564" t="s">
        <v>487</v>
      </c>
      <c r="G14" s="565"/>
      <c r="H14" s="137">
        <v>37</v>
      </c>
      <c r="I14" s="70" t="s">
        <v>251</v>
      </c>
    </row>
    <row r="15" spans="2:9" s="1" customFormat="1" ht="22.5" customHeight="1" x14ac:dyDescent="0.25">
      <c r="B15" s="137"/>
      <c r="C15" s="138"/>
      <c r="D15" s="137">
        <v>24</v>
      </c>
      <c r="E15" s="70" t="s">
        <v>250</v>
      </c>
      <c r="F15" s="137">
        <v>33</v>
      </c>
      <c r="G15" s="70" t="s">
        <v>249</v>
      </c>
      <c r="H15" s="137">
        <v>38</v>
      </c>
      <c r="I15" s="70" t="s">
        <v>216</v>
      </c>
    </row>
    <row r="16" spans="2:9" s="1" customFormat="1" ht="22.5" customHeight="1" thickBot="1" x14ac:dyDescent="0.3">
      <c r="B16" s="137"/>
      <c r="C16" s="138"/>
      <c r="D16" s="137"/>
      <c r="E16" s="70"/>
      <c r="F16" s="137"/>
      <c r="G16" s="70"/>
      <c r="H16" s="137"/>
      <c r="I16" s="70"/>
    </row>
    <row r="17" spans="2:9" s="1" customFormat="1" ht="22.5" customHeight="1" thickBot="1" x14ac:dyDescent="0.3">
      <c r="B17" s="137"/>
      <c r="C17" s="139" t="s">
        <v>248</v>
      </c>
      <c r="D17" s="564" t="s">
        <v>247</v>
      </c>
      <c r="E17" s="565"/>
      <c r="F17" s="557" t="s">
        <v>78</v>
      </c>
      <c r="G17" s="558"/>
      <c r="H17" s="558"/>
      <c r="I17" s="559"/>
    </row>
    <row r="18" spans="2:9" s="1" customFormat="1" ht="22.5" customHeight="1" x14ac:dyDescent="0.25">
      <c r="B18" s="137">
        <v>9</v>
      </c>
      <c r="C18" s="70" t="s">
        <v>246</v>
      </c>
      <c r="D18" s="137">
        <v>25</v>
      </c>
      <c r="E18" s="70" t="s">
        <v>245</v>
      </c>
      <c r="F18" s="137">
        <v>42</v>
      </c>
      <c r="G18" s="560" t="s">
        <v>244</v>
      </c>
      <c r="H18" s="560"/>
      <c r="I18" s="561"/>
    </row>
    <row r="19" spans="2:9" s="1" customFormat="1" ht="22.5" customHeight="1" x14ac:dyDescent="0.25">
      <c r="B19" s="137">
        <v>10</v>
      </c>
      <c r="C19" s="70" t="s">
        <v>243</v>
      </c>
      <c r="D19" s="137">
        <v>26</v>
      </c>
      <c r="E19" s="70" t="s">
        <v>284</v>
      </c>
      <c r="F19" s="137">
        <v>43</v>
      </c>
      <c r="G19" s="562" t="s">
        <v>242</v>
      </c>
      <c r="H19" s="562"/>
      <c r="I19" s="563"/>
    </row>
    <row r="20" spans="2:9" s="1" customFormat="1" ht="22.5" customHeight="1" x14ac:dyDescent="0.25">
      <c r="B20" s="137">
        <v>11</v>
      </c>
      <c r="C20" s="70" t="s">
        <v>241</v>
      </c>
      <c r="D20" s="137"/>
      <c r="E20" s="138"/>
      <c r="F20" s="137"/>
      <c r="G20" s="550"/>
      <c r="H20" s="550"/>
      <c r="I20" s="551"/>
    </row>
    <row r="21" spans="2:9" s="1" customFormat="1" ht="22.5" customHeight="1" x14ac:dyDescent="0.25">
      <c r="B21" s="137">
        <v>12</v>
      </c>
      <c r="C21" s="70" t="s">
        <v>240</v>
      </c>
      <c r="D21" s="137"/>
      <c r="E21" s="139" t="s">
        <v>239</v>
      </c>
      <c r="F21" s="137"/>
      <c r="G21" s="550"/>
      <c r="H21" s="550"/>
      <c r="I21" s="551"/>
    </row>
    <row r="22" spans="2:9" s="1" customFormat="1" ht="22.5" customHeight="1" x14ac:dyDescent="0.25">
      <c r="B22" s="137">
        <v>13</v>
      </c>
      <c r="C22" s="70" t="s">
        <v>238</v>
      </c>
      <c r="D22" s="137">
        <v>27</v>
      </c>
      <c r="E22" s="70" t="s">
        <v>237</v>
      </c>
      <c r="F22" s="137"/>
      <c r="G22" s="550"/>
      <c r="H22" s="550"/>
      <c r="I22" s="551"/>
    </row>
    <row r="23" spans="2:9" s="1" customFormat="1" ht="22.5" customHeight="1" thickBot="1" x14ac:dyDescent="0.3">
      <c r="B23" s="140">
        <v>14</v>
      </c>
      <c r="C23" s="71" t="s">
        <v>236</v>
      </c>
      <c r="D23" s="140"/>
      <c r="E23" s="71"/>
      <c r="F23" s="140"/>
      <c r="G23" s="552"/>
      <c r="H23" s="552"/>
      <c r="I23" s="553"/>
    </row>
    <row r="24" spans="2:9" ht="32.25" customHeight="1" x14ac:dyDescent="0.25">
      <c r="B24" s="500" t="s">
        <v>588</v>
      </c>
      <c r="C24" s="500"/>
      <c r="D24" s="500"/>
      <c r="E24" s="500"/>
      <c r="F24" s="500"/>
      <c r="G24" s="500"/>
      <c r="H24" s="500"/>
      <c r="I24" s="500"/>
    </row>
  </sheetData>
  <mergeCells count="16">
    <mergeCell ref="B24:I24"/>
    <mergeCell ref="B3:I3"/>
    <mergeCell ref="G20:I23"/>
    <mergeCell ref="B4:E4"/>
    <mergeCell ref="G4:I4"/>
    <mergeCell ref="F17:I17"/>
    <mergeCell ref="G18:I18"/>
    <mergeCell ref="G19:I19"/>
    <mergeCell ref="D17:E17"/>
    <mergeCell ref="F14:G14"/>
    <mergeCell ref="F10:G10"/>
    <mergeCell ref="H10:I10"/>
    <mergeCell ref="B5:C5"/>
    <mergeCell ref="D5:E5"/>
    <mergeCell ref="F5:G5"/>
    <mergeCell ref="H5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orientation="landscape" r:id="rId1"/>
  <headerFooter>
    <oddFooter>&amp;C&amp;P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49"/>
  <sheetViews>
    <sheetView showGridLines="0" topLeftCell="B1" zoomScaleNormal="100" workbookViewId="0">
      <selection activeCell="B7" sqref="B7"/>
    </sheetView>
  </sheetViews>
  <sheetFormatPr baseColWidth="10" defaultRowHeight="15" x14ac:dyDescent="0.25"/>
  <cols>
    <col min="1" max="1" width="3.140625" style="8" customWidth="1"/>
    <col min="2" max="2" width="40.85546875" style="8" customWidth="1"/>
    <col min="3" max="12" width="11.140625" style="8" customWidth="1"/>
    <col min="13" max="13" width="12.140625" style="8" customWidth="1"/>
    <col min="14" max="14" width="11.85546875" style="8" customWidth="1"/>
    <col min="15" max="16" width="11.140625" style="8" customWidth="1"/>
    <col min="17" max="17" width="13.28515625" style="8" customWidth="1"/>
    <col min="18" max="18" width="12.28515625" style="8" customWidth="1"/>
    <col min="19" max="19" width="11.140625" style="8" customWidth="1"/>
    <col min="20" max="20" width="12.140625" style="8" customWidth="1"/>
    <col min="21" max="37" width="11.140625" style="8" customWidth="1"/>
    <col min="38" max="16384" width="11.42578125" style="8"/>
  </cols>
  <sheetData>
    <row r="2" spans="2:37" ht="18" x14ac:dyDescent="0.25">
      <c r="B2" s="213" t="s">
        <v>598</v>
      </c>
    </row>
    <row r="3" spans="2:37" ht="23.25" customHeight="1" thickBot="1" x14ac:dyDescent="0.3">
      <c r="B3" s="514" t="s">
        <v>336</v>
      </c>
      <c r="C3" s="514"/>
      <c r="D3" s="514"/>
      <c r="E3" s="514"/>
      <c r="F3" s="514"/>
      <c r="G3" s="514"/>
      <c r="H3" s="514"/>
      <c r="I3" s="514"/>
      <c r="J3" s="514"/>
      <c r="K3" s="188"/>
      <c r="L3" s="188"/>
      <c r="M3" s="188"/>
      <c r="N3" s="188"/>
      <c r="O3" s="188"/>
      <c r="P3" s="150"/>
      <c r="Q3" s="514"/>
      <c r="R3" s="514"/>
      <c r="S3" s="514"/>
      <c r="T3" s="514"/>
      <c r="U3" s="514"/>
      <c r="V3" s="514"/>
      <c r="W3" s="150"/>
      <c r="X3" s="514"/>
      <c r="Y3" s="514"/>
      <c r="Z3" s="514"/>
      <c r="AA3" s="514"/>
      <c r="AB3" s="514"/>
      <c r="AC3" s="514"/>
      <c r="AD3" s="150"/>
      <c r="AE3" s="514"/>
      <c r="AF3" s="514"/>
      <c r="AG3" s="514"/>
      <c r="AH3" s="514"/>
      <c r="AI3" s="514"/>
      <c r="AJ3" s="514"/>
      <c r="AK3" s="150"/>
    </row>
    <row r="4" spans="2:37" s="48" customFormat="1" ht="34.5" customHeight="1" x14ac:dyDescent="0.25">
      <c r="B4" s="520" t="s">
        <v>337</v>
      </c>
      <c r="C4" s="145" t="s">
        <v>339</v>
      </c>
      <c r="D4" s="145" t="s">
        <v>285</v>
      </c>
      <c r="E4" s="145" t="s">
        <v>286</v>
      </c>
      <c r="F4" s="145" t="s">
        <v>287</v>
      </c>
      <c r="G4" s="145" t="s">
        <v>288</v>
      </c>
      <c r="H4" s="145" t="s">
        <v>289</v>
      </c>
      <c r="I4" s="145" t="s">
        <v>290</v>
      </c>
      <c r="J4" s="145" t="s">
        <v>338</v>
      </c>
      <c r="K4" s="145" t="s">
        <v>291</v>
      </c>
      <c r="L4" s="145" t="s">
        <v>292</v>
      </c>
      <c r="M4" s="145" t="s">
        <v>293</v>
      </c>
      <c r="N4" s="145" t="s">
        <v>314</v>
      </c>
      <c r="O4" s="145" t="s">
        <v>315</v>
      </c>
      <c r="P4" s="145" t="s">
        <v>316</v>
      </c>
      <c r="Q4" s="145" t="s">
        <v>317</v>
      </c>
      <c r="R4" s="145" t="s">
        <v>318</v>
      </c>
      <c r="S4" s="145" t="s">
        <v>319</v>
      </c>
      <c r="T4" s="145" t="s">
        <v>320</v>
      </c>
      <c r="U4" s="145" t="s">
        <v>321</v>
      </c>
      <c r="V4" s="145" t="s">
        <v>322</v>
      </c>
      <c r="W4" s="145" t="s">
        <v>340</v>
      </c>
      <c r="X4" s="145" t="s">
        <v>323</v>
      </c>
      <c r="Y4" s="145" t="s">
        <v>341</v>
      </c>
      <c r="Z4" s="145" t="s">
        <v>324</v>
      </c>
      <c r="AA4" s="145" t="s">
        <v>342</v>
      </c>
      <c r="AB4" s="145" t="s">
        <v>328</v>
      </c>
      <c r="AC4" s="145" t="s">
        <v>329</v>
      </c>
      <c r="AD4" s="145" t="s">
        <v>330</v>
      </c>
      <c r="AE4" s="145" t="s">
        <v>343</v>
      </c>
      <c r="AF4" s="145" t="s">
        <v>344</v>
      </c>
      <c r="AG4" s="145" t="s">
        <v>331</v>
      </c>
      <c r="AH4" s="145" t="s">
        <v>332</v>
      </c>
      <c r="AI4" s="145" t="s">
        <v>333</v>
      </c>
      <c r="AJ4" s="145" t="s">
        <v>334</v>
      </c>
      <c r="AK4" s="145" t="s">
        <v>335</v>
      </c>
    </row>
    <row r="5" spans="2:37" s="144" customFormat="1" ht="12.75" thickBot="1" x14ac:dyDescent="0.3">
      <c r="B5" s="535"/>
      <c r="C5" s="64"/>
      <c r="D5" s="64" t="s">
        <v>294</v>
      </c>
      <c r="E5" s="64" t="s">
        <v>295</v>
      </c>
      <c r="F5" s="64" t="s">
        <v>296</v>
      </c>
      <c r="G5" s="64" t="s">
        <v>295</v>
      </c>
      <c r="H5" s="64" t="s">
        <v>295</v>
      </c>
      <c r="I5" s="64" t="s">
        <v>295</v>
      </c>
      <c r="J5" s="64" t="s">
        <v>295</v>
      </c>
      <c r="K5" s="64" t="s">
        <v>295</v>
      </c>
      <c r="L5" s="64" t="s">
        <v>295</v>
      </c>
      <c r="M5" s="64" t="s">
        <v>297</v>
      </c>
      <c r="N5" s="64" t="s">
        <v>316</v>
      </c>
      <c r="O5" s="64" t="s">
        <v>297</v>
      </c>
      <c r="P5" s="64" t="s">
        <v>297</v>
      </c>
      <c r="Q5" s="64" t="s">
        <v>297</v>
      </c>
      <c r="R5" s="64" t="s">
        <v>297</v>
      </c>
      <c r="S5" s="64" t="s">
        <v>297</v>
      </c>
      <c r="T5" s="64" t="s">
        <v>325</v>
      </c>
      <c r="U5" s="64" t="s">
        <v>297</v>
      </c>
      <c r="V5" s="64" t="s">
        <v>297</v>
      </c>
      <c r="W5" s="64" t="s">
        <v>297</v>
      </c>
      <c r="X5" s="64" t="s">
        <v>297</v>
      </c>
      <c r="Y5" s="64" t="s">
        <v>297</v>
      </c>
      <c r="Z5" s="64" t="s">
        <v>326</v>
      </c>
      <c r="AA5" s="64" t="s">
        <v>327</v>
      </c>
      <c r="AB5" s="64" t="s">
        <v>295</v>
      </c>
      <c r="AC5" s="64" t="s">
        <v>295</v>
      </c>
      <c r="AD5" s="64" t="s">
        <v>295</v>
      </c>
      <c r="AE5" s="64" t="s">
        <v>295</v>
      </c>
      <c r="AF5" s="64" t="s">
        <v>295</v>
      </c>
      <c r="AG5" s="64" t="s">
        <v>295</v>
      </c>
      <c r="AH5" s="64" t="s">
        <v>295</v>
      </c>
      <c r="AI5" s="64" t="s">
        <v>295</v>
      </c>
      <c r="AJ5" s="64" t="s">
        <v>295</v>
      </c>
      <c r="AK5" s="64" t="s">
        <v>295</v>
      </c>
    </row>
    <row r="6" spans="2:37" ht="20.25" customHeight="1" x14ac:dyDescent="0.25">
      <c r="B6" s="146" t="s">
        <v>277</v>
      </c>
      <c r="C6" s="448">
        <v>1</v>
      </c>
      <c r="D6" s="448">
        <v>11.2</v>
      </c>
      <c r="E6" s="448">
        <v>1.9</v>
      </c>
      <c r="F6" s="449">
        <v>354</v>
      </c>
      <c r="G6" s="448">
        <v>78.8</v>
      </c>
      <c r="H6" s="448">
        <v>7.4</v>
      </c>
      <c r="I6" s="448">
        <v>1</v>
      </c>
      <c r="J6" s="448">
        <v>0</v>
      </c>
      <c r="K6" s="448">
        <v>0</v>
      </c>
      <c r="L6" s="448">
        <v>0</v>
      </c>
      <c r="M6" s="448">
        <v>0</v>
      </c>
      <c r="N6" s="448">
        <v>10</v>
      </c>
      <c r="O6" s="448">
        <v>1.1000000000000001</v>
      </c>
      <c r="P6" s="448">
        <v>28</v>
      </c>
      <c r="Q6" s="448">
        <v>9</v>
      </c>
      <c r="R6" s="448">
        <v>214</v>
      </c>
      <c r="S6" s="448">
        <v>1.1000000000000001</v>
      </c>
      <c r="T6" s="448">
        <v>0</v>
      </c>
      <c r="U6" s="448">
        <v>0</v>
      </c>
      <c r="V6" s="448">
        <v>0.23</v>
      </c>
      <c r="W6" s="448">
        <v>0.03</v>
      </c>
      <c r="X6" s="448">
        <v>1.6</v>
      </c>
      <c r="Y6" s="448">
        <v>0.3</v>
      </c>
      <c r="Z6" s="448">
        <v>6</v>
      </c>
      <c r="AA6" s="448">
        <v>0</v>
      </c>
      <c r="AB6" s="448">
        <v>0.3</v>
      </c>
      <c r="AC6" s="448">
        <v>0.57999999999999996</v>
      </c>
      <c r="AD6" s="448">
        <v>0.26</v>
      </c>
      <c r="AE6" s="448">
        <v>0.15</v>
      </c>
      <c r="AF6" s="448">
        <v>0.34</v>
      </c>
      <c r="AG6" s="448">
        <v>0.23</v>
      </c>
      <c r="AH6" s="448">
        <v>0.1</v>
      </c>
      <c r="AI6" s="448">
        <v>0.41</v>
      </c>
      <c r="AJ6" s="448">
        <v>0.45</v>
      </c>
      <c r="AK6" s="448">
        <v>0.17</v>
      </c>
    </row>
    <row r="7" spans="2:37" ht="20.25" customHeight="1" x14ac:dyDescent="0.25">
      <c r="B7" s="50" t="s">
        <v>273</v>
      </c>
      <c r="C7" s="444">
        <v>1</v>
      </c>
      <c r="D7" s="444">
        <v>6.3</v>
      </c>
      <c r="E7" s="444">
        <v>6.6</v>
      </c>
      <c r="F7" s="445">
        <v>389</v>
      </c>
      <c r="G7" s="444">
        <v>66.27</v>
      </c>
      <c r="H7" s="444">
        <v>16.89</v>
      </c>
      <c r="I7" s="444">
        <v>6.9</v>
      </c>
      <c r="J7" s="444">
        <v>1.1599999999999999</v>
      </c>
      <c r="K7" s="444">
        <v>2.21</v>
      </c>
      <c r="L7" s="444">
        <v>2.44</v>
      </c>
      <c r="M7" s="444">
        <v>0</v>
      </c>
      <c r="N7" s="444">
        <v>58</v>
      </c>
      <c r="O7" s="444">
        <v>4.72</v>
      </c>
      <c r="P7" s="444">
        <v>148</v>
      </c>
      <c r="Q7" s="444">
        <v>4</v>
      </c>
      <c r="R7" s="444">
        <v>350</v>
      </c>
      <c r="S7" s="444">
        <v>3.97</v>
      </c>
      <c r="T7" s="444">
        <v>0</v>
      </c>
      <c r="U7" s="444">
        <v>0</v>
      </c>
      <c r="V7" s="444">
        <v>0.73</v>
      </c>
      <c r="W7" s="444">
        <v>0.14000000000000001</v>
      </c>
      <c r="X7" s="444">
        <v>0.8</v>
      </c>
      <c r="Y7" s="444">
        <v>0.12</v>
      </c>
      <c r="Z7" s="444">
        <v>32</v>
      </c>
      <c r="AA7" s="444">
        <v>0</v>
      </c>
      <c r="AB7" s="444">
        <v>0.7</v>
      </c>
      <c r="AC7" s="444">
        <v>1.35</v>
      </c>
      <c r="AD7" s="444">
        <v>0.69</v>
      </c>
      <c r="AE7" s="444">
        <v>0.31</v>
      </c>
      <c r="AF7" s="444">
        <v>0.93</v>
      </c>
      <c r="AG7" s="444">
        <v>0.62</v>
      </c>
      <c r="AH7" s="444">
        <v>0.23</v>
      </c>
      <c r="AI7" s="444">
        <v>0.95</v>
      </c>
      <c r="AJ7" s="444">
        <v>1.17</v>
      </c>
      <c r="AK7" s="444">
        <v>0.39</v>
      </c>
    </row>
    <row r="8" spans="2:37" ht="20.25" customHeight="1" x14ac:dyDescent="0.25">
      <c r="B8" s="50" t="s">
        <v>298</v>
      </c>
      <c r="C8" s="444">
        <v>1</v>
      </c>
      <c r="D8" s="444">
        <v>2.6</v>
      </c>
      <c r="E8" s="444">
        <v>2</v>
      </c>
      <c r="F8" s="445">
        <v>380</v>
      </c>
      <c r="G8" s="444">
        <v>86</v>
      </c>
      <c r="H8" s="444">
        <v>8.1</v>
      </c>
      <c r="I8" s="444">
        <v>0.3</v>
      </c>
      <c r="J8" s="444">
        <v>0.02</v>
      </c>
      <c r="K8" s="444">
        <v>0.08</v>
      </c>
      <c r="L8" s="444">
        <v>0.16</v>
      </c>
      <c r="M8" s="444">
        <v>0</v>
      </c>
      <c r="N8" s="444">
        <v>3</v>
      </c>
      <c r="O8" s="444">
        <v>6.3</v>
      </c>
      <c r="P8" s="444">
        <v>12</v>
      </c>
      <c r="Q8" s="444">
        <v>1238</v>
      </c>
      <c r="R8" s="444">
        <v>92</v>
      </c>
      <c r="S8" s="444">
        <v>1.9</v>
      </c>
      <c r="T8" s="444">
        <v>661</v>
      </c>
      <c r="U8" s="444">
        <v>53</v>
      </c>
      <c r="V8" s="444">
        <v>1.3</v>
      </c>
      <c r="W8" s="444">
        <v>1.5</v>
      </c>
      <c r="X8" s="444">
        <v>17.600000000000001</v>
      </c>
      <c r="Y8" s="444">
        <v>1.8</v>
      </c>
      <c r="Z8" s="444">
        <v>353</v>
      </c>
      <c r="AA8" s="444">
        <v>0.17</v>
      </c>
      <c r="AB8" s="444">
        <v>0.43</v>
      </c>
      <c r="AC8" s="444">
        <v>1.17</v>
      </c>
      <c r="AD8" s="444">
        <v>0.18</v>
      </c>
      <c r="AE8" s="444">
        <v>0.14000000000000001</v>
      </c>
      <c r="AF8" s="444">
        <v>0.32</v>
      </c>
      <c r="AG8" s="444">
        <v>0.28999999999999998</v>
      </c>
      <c r="AH8" s="444">
        <v>0.04</v>
      </c>
      <c r="AI8" s="444">
        <v>0.38</v>
      </c>
      <c r="AJ8" s="444">
        <v>0.3</v>
      </c>
      <c r="AK8" s="444">
        <v>0.2</v>
      </c>
    </row>
    <row r="9" spans="2:37" ht="20.25" customHeight="1" x14ac:dyDescent="0.25">
      <c r="B9" s="50" t="s">
        <v>6</v>
      </c>
      <c r="C9" s="444">
        <v>1</v>
      </c>
      <c r="D9" s="444">
        <v>49.54</v>
      </c>
      <c r="E9" s="444">
        <v>1.61</v>
      </c>
      <c r="F9" s="445">
        <v>211</v>
      </c>
      <c r="G9" s="444">
        <v>43.92</v>
      </c>
      <c r="H9" s="444">
        <v>6.23</v>
      </c>
      <c r="I9" s="444">
        <v>2.2599999999999998</v>
      </c>
      <c r="J9" s="444">
        <v>0.15</v>
      </c>
      <c r="K9" s="444">
        <v>0.6</v>
      </c>
      <c r="L9" s="444">
        <v>1.21</v>
      </c>
      <c r="M9" s="444">
        <v>0</v>
      </c>
      <c r="N9" s="444">
        <v>135.9</v>
      </c>
      <c r="O9" s="444">
        <v>3.53</v>
      </c>
      <c r="P9" s="444">
        <v>62</v>
      </c>
      <c r="Q9" s="444">
        <v>28.5</v>
      </c>
      <c r="R9" s="444">
        <v>214</v>
      </c>
      <c r="S9" s="444">
        <v>1.5</v>
      </c>
      <c r="T9" s="444">
        <v>1</v>
      </c>
      <c r="U9" s="444">
        <v>0</v>
      </c>
      <c r="V9" s="444">
        <v>0.27</v>
      </c>
      <c r="W9" s="444">
        <v>0.53</v>
      </c>
      <c r="X9" s="444">
        <v>2.0499999999999998</v>
      </c>
      <c r="Y9" s="444">
        <v>0.22</v>
      </c>
      <c r="Z9" s="444">
        <v>0</v>
      </c>
      <c r="AA9" s="444">
        <v>0</v>
      </c>
      <c r="AB9" s="444">
        <v>0.56000000000000005</v>
      </c>
      <c r="AC9" s="444">
        <v>1.52</v>
      </c>
      <c r="AD9" s="444">
        <v>0.23</v>
      </c>
      <c r="AE9" s="444">
        <v>0.18</v>
      </c>
      <c r="AF9" s="444">
        <v>0.41</v>
      </c>
      <c r="AG9" s="444">
        <v>0.38</v>
      </c>
      <c r="AH9" s="444">
        <v>0.05</v>
      </c>
      <c r="AI9" s="444">
        <v>0.5</v>
      </c>
      <c r="AJ9" s="444">
        <v>0.39</v>
      </c>
      <c r="AK9" s="444">
        <v>0.26</v>
      </c>
    </row>
    <row r="10" spans="2:37" ht="20.25" customHeight="1" x14ac:dyDescent="0.25">
      <c r="B10" s="50" t="s">
        <v>261</v>
      </c>
      <c r="C10" s="444">
        <v>1</v>
      </c>
      <c r="D10" s="444">
        <v>29</v>
      </c>
      <c r="E10" s="444">
        <v>5.7</v>
      </c>
      <c r="F10" s="445">
        <v>251</v>
      </c>
      <c r="G10" s="444">
        <v>54</v>
      </c>
      <c r="H10" s="444">
        <v>6.1</v>
      </c>
      <c r="I10" s="444">
        <v>1.2</v>
      </c>
      <c r="J10" s="444">
        <v>0.2</v>
      </c>
      <c r="K10" s="444">
        <v>0.2</v>
      </c>
      <c r="L10" s="444">
        <v>0.6</v>
      </c>
      <c r="M10" s="444">
        <v>0</v>
      </c>
      <c r="N10" s="444">
        <v>100</v>
      </c>
      <c r="O10" s="444">
        <v>2.84</v>
      </c>
      <c r="P10" s="444">
        <v>78</v>
      </c>
      <c r="Q10" s="444">
        <v>1227</v>
      </c>
      <c r="R10" s="444">
        <v>145</v>
      </c>
      <c r="S10" s="444">
        <v>0.2</v>
      </c>
      <c r="T10" s="444">
        <v>0</v>
      </c>
      <c r="U10" s="444">
        <v>0</v>
      </c>
      <c r="V10" s="444">
        <v>0.47</v>
      </c>
      <c r="W10" s="444">
        <v>0.25</v>
      </c>
      <c r="X10" s="444">
        <v>3.3</v>
      </c>
      <c r="Y10" s="444">
        <v>0.21</v>
      </c>
      <c r="Z10" s="444">
        <v>39</v>
      </c>
      <c r="AA10" s="444">
        <v>0</v>
      </c>
      <c r="AB10" s="444">
        <v>0.26</v>
      </c>
      <c r="AC10" s="444">
        <v>0.4</v>
      </c>
      <c r="AD10" s="444">
        <v>0.13</v>
      </c>
      <c r="AE10" s="444">
        <v>0.08</v>
      </c>
      <c r="AF10" s="444">
        <v>0.28000000000000003</v>
      </c>
      <c r="AG10" s="444">
        <v>0.17</v>
      </c>
      <c r="AH10" s="444">
        <v>0.05</v>
      </c>
      <c r="AI10" s="444">
        <v>0.26</v>
      </c>
      <c r="AJ10" s="444">
        <v>0</v>
      </c>
      <c r="AK10" s="444">
        <v>0.3</v>
      </c>
    </row>
    <row r="11" spans="2:37" ht="20.25" customHeight="1" x14ac:dyDescent="0.25">
      <c r="B11" s="50" t="s">
        <v>257</v>
      </c>
      <c r="C11" s="444">
        <v>1</v>
      </c>
      <c r="D11" s="444">
        <v>8</v>
      </c>
      <c r="E11" s="444">
        <v>1.9</v>
      </c>
      <c r="F11" s="445">
        <v>340</v>
      </c>
      <c r="G11" s="444">
        <v>72.8</v>
      </c>
      <c r="H11" s="444">
        <v>9.4</v>
      </c>
      <c r="I11" s="444">
        <v>0.4</v>
      </c>
      <c r="J11" s="444">
        <v>0.2</v>
      </c>
      <c r="K11" s="444">
        <v>0.1</v>
      </c>
      <c r="L11" s="444">
        <v>0.2</v>
      </c>
      <c r="M11" s="444">
        <v>0</v>
      </c>
      <c r="N11" s="444">
        <v>26</v>
      </c>
      <c r="O11" s="444">
        <v>2.1</v>
      </c>
      <c r="P11" s="444">
        <v>40</v>
      </c>
      <c r="Q11" s="444">
        <v>2</v>
      </c>
      <c r="R11" s="444">
        <v>197</v>
      </c>
      <c r="S11" s="444">
        <v>0.35</v>
      </c>
      <c r="T11" s="444">
        <v>0</v>
      </c>
      <c r="U11" s="444">
        <v>0</v>
      </c>
      <c r="V11" s="444">
        <v>0.12</v>
      </c>
      <c r="W11" s="444">
        <v>0.08</v>
      </c>
      <c r="X11" s="444">
        <v>1.1000000000000001</v>
      </c>
      <c r="Y11" s="444">
        <v>0.14000000000000001</v>
      </c>
      <c r="Z11" s="444">
        <v>25</v>
      </c>
      <c r="AA11" s="444">
        <v>0</v>
      </c>
      <c r="AB11" s="444">
        <v>0.44</v>
      </c>
      <c r="AC11" s="444">
        <v>0.84</v>
      </c>
      <c r="AD11" s="444">
        <v>0.25</v>
      </c>
      <c r="AE11" s="444">
        <v>0.17</v>
      </c>
      <c r="AF11" s="444">
        <v>0.57999999999999996</v>
      </c>
      <c r="AG11" s="444">
        <v>0.32</v>
      </c>
      <c r="AH11" s="444">
        <v>0.13</v>
      </c>
      <c r="AI11" s="444">
        <v>0.49</v>
      </c>
      <c r="AJ11" s="444">
        <v>0.42</v>
      </c>
      <c r="AK11" s="444">
        <v>0.45</v>
      </c>
    </row>
    <row r="12" spans="2:37" ht="20.25" customHeight="1" x14ac:dyDescent="0.25">
      <c r="B12" s="50" t="s">
        <v>299</v>
      </c>
      <c r="C12" s="444">
        <v>1</v>
      </c>
      <c r="D12" s="444">
        <v>25</v>
      </c>
      <c r="E12" s="444">
        <v>1.9</v>
      </c>
      <c r="F12" s="445">
        <v>301</v>
      </c>
      <c r="G12" s="444">
        <v>62.1</v>
      </c>
      <c r="H12" s="444">
        <v>10.1</v>
      </c>
      <c r="I12" s="444">
        <v>1.3</v>
      </c>
      <c r="J12" s="444">
        <v>0.3</v>
      </c>
      <c r="K12" s="444">
        <v>0.28999999999999998</v>
      </c>
      <c r="L12" s="444">
        <v>0.7</v>
      </c>
      <c r="M12" s="444">
        <v>0</v>
      </c>
      <c r="N12" s="444">
        <v>39</v>
      </c>
      <c r="O12" s="444">
        <v>3.5</v>
      </c>
      <c r="P12" s="444">
        <v>22</v>
      </c>
      <c r="Q12" s="444">
        <v>443</v>
      </c>
      <c r="R12" s="444">
        <v>184</v>
      </c>
      <c r="S12" s="444">
        <v>1.43</v>
      </c>
      <c r="T12" s="444">
        <v>0</v>
      </c>
      <c r="U12" s="444">
        <v>0</v>
      </c>
      <c r="V12" s="444">
        <v>0.2</v>
      </c>
      <c r="W12" s="444">
        <v>0.04</v>
      </c>
      <c r="X12" s="444">
        <v>1</v>
      </c>
      <c r="Y12" s="444">
        <v>0.04</v>
      </c>
      <c r="Z12" s="444">
        <v>7</v>
      </c>
      <c r="AA12" s="444">
        <v>0</v>
      </c>
      <c r="AB12" s="444">
        <v>0.43</v>
      </c>
      <c r="AC12" s="444">
        <v>0.66</v>
      </c>
      <c r="AD12" s="444">
        <v>0.21</v>
      </c>
      <c r="AE12" s="444">
        <v>0.14000000000000001</v>
      </c>
      <c r="AF12" s="444">
        <v>0.46</v>
      </c>
      <c r="AG12" s="444">
        <v>0.28000000000000003</v>
      </c>
      <c r="AH12" s="444">
        <v>0.09</v>
      </c>
      <c r="AI12" s="444">
        <v>0.43</v>
      </c>
      <c r="AJ12" s="444">
        <v>0</v>
      </c>
      <c r="AK12" s="444">
        <v>0</v>
      </c>
    </row>
    <row r="13" spans="2:37" ht="20.25" customHeight="1" x14ac:dyDescent="0.25">
      <c r="B13" s="50" t="s">
        <v>245</v>
      </c>
      <c r="C13" s="444">
        <v>1</v>
      </c>
      <c r="D13" s="444">
        <v>8.9</v>
      </c>
      <c r="E13" s="444">
        <v>4.3</v>
      </c>
      <c r="F13" s="445">
        <v>347</v>
      </c>
      <c r="G13" s="444">
        <v>61.5</v>
      </c>
      <c r="H13" s="444">
        <v>21.2</v>
      </c>
      <c r="I13" s="444">
        <v>1.8</v>
      </c>
      <c r="J13" s="444">
        <v>0.12</v>
      </c>
      <c r="K13" s="444">
        <v>0.06</v>
      </c>
      <c r="L13" s="444">
        <v>0.18</v>
      </c>
      <c r="M13" s="444">
        <v>0</v>
      </c>
      <c r="N13" s="444">
        <v>228</v>
      </c>
      <c r="O13" s="444">
        <v>5.5</v>
      </c>
      <c r="P13" s="444">
        <v>140</v>
      </c>
      <c r="Q13" s="444">
        <v>24</v>
      </c>
      <c r="R13" s="444">
        <v>1406</v>
      </c>
      <c r="S13" s="444">
        <v>2.5499999999999998</v>
      </c>
      <c r="T13" s="444">
        <v>0.5</v>
      </c>
      <c r="U13" s="444">
        <v>0</v>
      </c>
      <c r="V13" s="444">
        <v>0.62</v>
      </c>
      <c r="W13" s="444">
        <v>0.14000000000000001</v>
      </c>
      <c r="X13" s="444">
        <v>1.7</v>
      </c>
      <c r="Y13" s="444">
        <v>0.4</v>
      </c>
      <c r="Z13" s="444">
        <v>394</v>
      </c>
      <c r="AA13" s="444">
        <v>0</v>
      </c>
      <c r="AB13" s="444">
        <v>0.93</v>
      </c>
      <c r="AC13" s="444">
        <v>1.69</v>
      </c>
      <c r="AD13" s="444">
        <v>1.59</v>
      </c>
      <c r="AE13" s="444">
        <v>0.23</v>
      </c>
      <c r="AF13" s="444">
        <v>1.1499999999999999</v>
      </c>
      <c r="AG13" s="444">
        <v>0.88</v>
      </c>
      <c r="AH13" s="444">
        <v>0.22</v>
      </c>
      <c r="AI13" s="444">
        <v>1.02</v>
      </c>
      <c r="AJ13" s="444">
        <v>1.26</v>
      </c>
      <c r="AK13" s="444">
        <v>0.63</v>
      </c>
    </row>
    <row r="14" spans="2:37" ht="20.25" customHeight="1" x14ac:dyDescent="0.25">
      <c r="B14" s="50" t="s">
        <v>300</v>
      </c>
      <c r="C14" s="444">
        <v>1</v>
      </c>
      <c r="D14" s="444">
        <v>10.3</v>
      </c>
      <c r="E14" s="444">
        <v>5.2</v>
      </c>
      <c r="F14" s="445">
        <v>353</v>
      </c>
      <c r="G14" s="444">
        <v>60.08</v>
      </c>
      <c r="H14" s="444">
        <v>25.8</v>
      </c>
      <c r="I14" s="444">
        <v>1.06</v>
      </c>
      <c r="J14" s="444">
        <v>0.13</v>
      </c>
      <c r="K14" s="444">
        <v>0.16</v>
      </c>
      <c r="L14" s="444">
        <v>0.35</v>
      </c>
      <c r="M14" s="444">
        <v>0</v>
      </c>
      <c r="N14" s="444">
        <v>74</v>
      </c>
      <c r="O14" s="444">
        <v>5.8</v>
      </c>
      <c r="P14" s="444">
        <v>107</v>
      </c>
      <c r="Q14" s="444">
        <v>10</v>
      </c>
      <c r="R14" s="444">
        <v>905</v>
      </c>
      <c r="S14" s="444">
        <v>3.61</v>
      </c>
      <c r="T14" s="444">
        <v>2</v>
      </c>
      <c r="U14" s="444">
        <v>4.4000000000000004</v>
      </c>
      <c r="V14" s="444">
        <v>0.69</v>
      </c>
      <c r="W14" s="444">
        <v>0.19</v>
      </c>
      <c r="X14" s="444">
        <v>2</v>
      </c>
      <c r="Y14" s="444">
        <v>0.53</v>
      </c>
      <c r="Z14" s="444">
        <v>433</v>
      </c>
      <c r="AA14" s="444">
        <v>0</v>
      </c>
      <c r="AB14" s="444">
        <v>1.05</v>
      </c>
      <c r="AC14" s="444">
        <v>1.85</v>
      </c>
      <c r="AD14" s="444">
        <v>1.74</v>
      </c>
      <c r="AE14" s="444">
        <v>0.19</v>
      </c>
      <c r="AF14" s="444">
        <v>1.27</v>
      </c>
      <c r="AG14" s="444">
        <v>0.96</v>
      </c>
      <c r="AH14" s="444">
        <v>0.23</v>
      </c>
      <c r="AI14" s="444">
        <v>1.21</v>
      </c>
      <c r="AJ14" s="444">
        <v>2.1</v>
      </c>
      <c r="AK14" s="444">
        <v>0.66</v>
      </c>
    </row>
    <row r="15" spans="2:37" ht="20.25" customHeight="1" x14ac:dyDescent="0.25">
      <c r="B15" s="50" t="s">
        <v>301</v>
      </c>
      <c r="C15" s="444">
        <v>0.71</v>
      </c>
      <c r="D15" s="444">
        <v>1.6</v>
      </c>
      <c r="E15" s="444">
        <v>5.0999999999999996</v>
      </c>
      <c r="F15" s="445">
        <v>594</v>
      </c>
      <c r="G15" s="444">
        <v>25.5</v>
      </c>
      <c r="H15" s="444">
        <v>17.3</v>
      </c>
      <c r="I15" s="444">
        <v>51.45</v>
      </c>
      <c r="J15" s="444">
        <v>6.89</v>
      </c>
      <c r="K15" s="444">
        <v>23.86</v>
      </c>
      <c r="L15" s="444">
        <v>15.69</v>
      </c>
      <c r="M15" s="444">
        <v>0</v>
      </c>
      <c r="N15" s="444">
        <v>54</v>
      </c>
      <c r="O15" s="444">
        <v>3.7</v>
      </c>
      <c r="P15" s="444">
        <v>176</v>
      </c>
      <c r="Q15" s="444">
        <v>5</v>
      </c>
      <c r="R15" s="444">
        <v>658</v>
      </c>
      <c r="S15" s="444">
        <v>3.8</v>
      </c>
      <c r="T15" s="444">
        <v>1</v>
      </c>
      <c r="U15" s="444">
        <v>0.4</v>
      </c>
      <c r="V15" s="444">
        <v>0.44</v>
      </c>
      <c r="W15" s="444">
        <v>0.1</v>
      </c>
      <c r="X15" s="444">
        <v>13.5</v>
      </c>
      <c r="Y15" s="444">
        <v>0.26</v>
      </c>
      <c r="Z15" s="444">
        <v>145.30000000000001</v>
      </c>
      <c r="AA15" s="444">
        <v>0</v>
      </c>
      <c r="AB15" s="444">
        <v>0.93</v>
      </c>
      <c r="AC15" s="444">
        <v>1.77</v>
      </c>
      <c r="AD15" s="444">
        <v>0.98</v>
      </c>
      <c r="AE15" s="444">
        <v>0.32</v>
      </c>
      <c r="AF15" s="444">
        <v>1.37</v>
      </c>
      <c r="AG15" s="444">
        <v>0.73</v>
      </c>
      <c r="AH15" s="444">
        <v>0.28999999999999998</v>
      </c>
      <c r="AI15" s="444">
        <v>1.1499999999999999</v>
      </c>
      <c r="AJ15" s="444">
        <v>0</v>
      </c>
      <c r="AK15" s="444">
        <v>0</v>
      </c>
    </row>
    <row r="16" spans="2:37" ht="20.25" customHeight="1" x14ac:dyDescent="0.25">
      <c r="B16" s="50" t="s">
        <v>276</v>
      </c>
      <c r="C16" s="444">
        <v>0.53</v>
      </c>
      <c r="D16" s="444">
        <v>69.5</v>
      </c>
      <c r="E16" s="444">
        <v>1.8</v>
      </c>
      <c r="F16" s="445">
        <v>214</v>
      </c>
      <c r="G16" s="444">
        <v>5.9</v>
      </c>
      <c r="H16" s="444">
        <v>1.8</v>
      </c>
      <c r="I16" s="444">
        <v>20.399999999999999</v>
      </c>
      <c r="J16" s="444">
        <v>4.0999999999999996</v>
      </c>
      <c r="K16" s="444">
        <v>12</v>
      </c>
      <c r="L16" s="444">
        <v>4.0999999999999996</v>
      </c>
      <c r="M16" s="444">
        <v>0</v>
      </c>
      <c r="N16" s="444">
        <v>5</v>
      </c>
      <c r="O16" s="444">
        <v>0.3</v>
      </c>
      <c r="P16" s="444">
        <v>16</v>
      </c>
      <c r="Q16" s="444">
        <v>13</v>
      </c>
      <c r="R16" s="444">
        <v>391</v>
      </c>
      <c r="S16" s="444">
        <v>0.1</v>
      </c>
      <c r="T16" s="444">
        <v>10.5</v>
      </c>
      <c r="U16" s="444">
        <v>15</v>
      </c>
      <c r="V16" s="444">
        <v>0.09</v>
      </c>
      <c r="W16" s="444">
        <v>0.2</v>
      </c>
      <c r="X16" s="444">
        <v>1</v>
      </c>
      <c r="Y16" s="444">
        <v>0.28000000000000003</v>
      </c>
      <c r="Z16" s="444">
        <v>53</v>
      </c>
      <c r="AA16" s="444">
        <v>0</v>
      </c>
      <c r="AB16" s="444">
        <v>0.05</v>
      </c>
      <c r="AC16" s="444">
        <v>0.08</v>
      </c>
      <c r="AD16" s="444">
        <v>0.06</v>
      </c>
      <c r="AE16" s="444">
        <v>0.03</v>
      </c>
      <c r="AF16" s="444">
        <v>0.05</v>
      </c>
      <c r="AG16" s="444">
        <v>0.04</v>
      </c>
      <c r="AH16" s="444">
        <v>0.03</v>
      </c>
      <c r="AI16" s="444">
        <v>0.06</v>
      </c>
      <c r="AJ16" s="444">
        <v>0.05</v>
      </c>
      <c r="AK16" s="444">
        <v>0.03</v>
      </c>
    </row>
    <row r="17" spans="2:37" ht="20.25" customHeight="1" x14ac:dyDescent="0.25">
      <c r="B17" s="50" t="s">
        <v>272</v>
      </c>
      <c r="C17" s="444">
        <v>0.86</v>
      </c>
      <c r="D17" s="444">
        <v>90.2</v>
      </c>
      <c r="E17" s="444">
        <v>2.4</v>
      </c>
      <c r="F17" s="445">
        <v>23</v>
      </c>
      <c r="G17" s="444">
        <v>5.0999999999999996</v>
      </c>
      <c r="H17" s="444">
        <v>1.2</v>
      </c>
      <c r="I17" s="444">
        <v>0.2</v>
      </c>
      <c r="J17" s="444">
        <v>0.03</v>
      </c>
      <c r="K17" s="444">
        <v>0.03</v>
      </c>
      <c r="L17" s="444">
        <v>0.08</v>
      </c>
      <c r="M17" s="444">
        <v>0</v>
      </c>
      <c r="N17" s="444">
        <v>18</v>
      </c>
      <c r="O17" s="444">
        <v>0.51</v>
      </c>
      <c r="P17" s="444">
        <v>10</v>
      </c>
      <c r="Q17" s="444">
        <v>13</v>
      </c>
      <c r="R17" s="444">
        <v>204</v>
      </c>
      <c r="S17" s="444">
        <v>7.0000000000000007E-2</v>
      </c>
      <c r="T17" s="444">
        <v>32</v>
      </c>
      <c r="U17" s="444">
        <v>23.4</v>
      </c>
      <c r="V17" s="444">
        <v>0.08</v>
      </c>
      <c r="W17" s="444">
        <v>0.04</v>
      </c>
      <c r="X17" s="444">
        <v>1.7</v>
      </c>
      <c r="Y17" s="444">
        <v>0.08</v>
      </c>
      <c r="Z17" s="444">
        <v>9</v>
      </c>
      <c r="AA17" s="444">
        <v>0</v>
      </c>
      <c r="AB17" s="444">
        <v>0.03</v>
      </c>
      <c r="AC17" s="444">
        <v>0.04</v>
      </c>
      <c r="AD17" s="444">
        <v>0.04</v>
      </c>
      <c r="AE17" s="444">
        <v>0.01</v>
      </c>
      <c r="AF17" s="444">
        <v>0.03</v>
      </c>
      <c r="AG17" s="444">
        <v>0.03</v>
      </c>
      <c r="AH17" s="444">
        <v>0.01</v>
      </c>
      <c r="AI17" s="444">
        <v>0.03</v>
      </c>
      <c r="AJ17" s="444">
        <v>0.03</v>
      </c>
      <c r="AK17" s="444">
        <v>0.02</v>
      </c>
    </row>
    <row r="18" spans="2:37" ht="20.25" customHeight="1" x14ac:dyDescent="0.25">
      <c r="B18" s="50" t="s">
        <v>57</v>
      </c>
      <c r="C18" s="444">
        <v>0.82</v>
      </c>
      <c r="D18" s="444">
        <v>88.29</v>
      </c>
      <c r="E18" s="444">
        <v>2.8</v>
      </c>
      <c r="F18" s="445">
        <v>41</v>
      </c>
      <c r="G18" s="444">
        <v>9.58</v>
      </c>
      <c r="H18" s="444">
        <v>0.93</v>
      </c>
      <c r="I18" s="444">
        <v>0.24</v>
      </c>
      <c r="J18" s="444">
        <v>0.03</v>
      </c>
      <c r="K18" s="444">
        <v>0.01</v>
      </c>
      <c r="L18" s="444">
        <v>7.0000000000000007E-2</v>
      </c>
      <c r="M18" s="444">
        <v>0</v>
      </c>
      <c r="N18" s="444">
        <v>34</v>
      </c>
      <c r="O18" s="444">
        <v>0.3</v>
      </c>
      <c r="P18" s="444">
        <v>16</v>
      </c>
      <c r="Q18" s="444">
        <v>55</v>
      </c>
      <c r="R18" s="444">
        <v>239</v>
      </c>
      <c r="S18" s="444">
        <v>0.24</v>
      </c>
      <c r="T18" s="444">
        <v>835</v>
      </c>
      <c r="U18" s="444">
        <v>5.9</v>
      </c>
      <c r="V18" s="444">
        <v>0.04</v>
      </c>
      <c r="W18" s="444">
        <v>0.04</v>
      </c>
      <c r="X18" s="444">
        <v>0.5</v>
      </c>
      <c r="Y18" s="444">
        <v>0.15</v>
      </c>
      <c r="Z18" s="444">
        <v>14</v>
      </c>
      <c r="AA18" s="444">
        <v>0</v>
      </c>
      <c r="AB18" s="444">
        <v>0.03</v>
      </c>
      <c r="AC18" s="444">
        <v>0.05</v>
      </c>
      <c r="AD18" s="444">
        <v>0.04</v>
      </c>
      <c r="AE18" s="444">
        <v>0</v>
      </c>
      <c r="AF18" s="444">
        <v>7.0000000000000007E-2</v>
      </c>
      <c r="AG18" s="444">
        <v>0.02</v>
      </c>
      <c r="AH18" s="444">
        <v>0</v>
      </c>
      <c r="AI18" s="444">
        <v>0.02</v>
      </c>
      <c r="AJ18" s="444">
        <v>0.09</v>
      </c>
      <c r="AK18" s="444">
        <v>0.04</v>
      </c>
    </row>
    <row r="19" spans="2:37" ht="20.25" customHeight="1" x14ac:dyDescent="0.25">
      <c r="B19" s="50" t="s">
        <v>265</v>
      </c>
      <c r="C19" s="444">
        <v>0.9</v>
      </c>
      <c r="D19" s="444">
        <v>92.1</v>
      </c>
      <c r="E19" s="444">
        <v>1.5</v>
      </c>
      <c r="F19" s="445">
        <v>21</v>
      </c>
      <c r="G19" s="444">
        <v>3.11</v>
      </c>
      <c r="H19" s="444">
        <v>2.71</v>
      </c>
      <c r="I19" s="444">
        <v>0.4</v>
      </c>
      <c r="J19" s="444">
        <v>0.04</v>
      </c>
      <c r="K19" s="444">
        <v>0.01</v>
      </c>
      <c r="L19" s="444">
        <v>0.03</v>
      </c>
      <c r="M19" s="444">
        <v>0</v>
      </c>
      <c r="N19" s="444">
        <v>25</v>
      </c>
      <c r="O19" s="444">
        <v>0.79</v>
      </c>
      <c r="P19" s="444">
        <v>16</v>
      </c>
      <c r="Q19" s="444">
        <v>1</v>
      </c>
      <c r="R19" s="444">
        <v>202</v>
      </c>
      <c r="S19" s="444">
        <v>0.83</v>
      </c>
      <c r="T19" s="444">
        <v>25</v>
      </c>
      <c r="U19" s="444">
        <v>34.1</v>
      </c>
      <c r="V19" s="444">
        <v>0.06</v>
      </c>
      <c r="W19" s="444">
        <v>7.0000000000000007E-2</v>
      </c>
      <c r="X19" s="444">
        <v>0.11</v>
      </c>
      <c r="Y19" s="444">
        <v>0.14000000000000001</v>
      </c>
      <c r="Z19" s="444">
        <v>20</v>
      </c>
      <c r="AA19" s="444">
        <v>0</v>
      </c>
      <c r="AB19" s="444">
        <v>0.04</v>
      </c>
      <c r="AC19" s="444">
        <v>0.05</v>
      </c>
      <c r="AD19" s="444">
        <v>0.04</v>
      </c>
      <c r="AE19" s="444">
        <v>0.01</v>
      </c>
      <c r="AF19" s="444">
        <v>0.03</v>
      </c>
      <c r="AG19" s="444">
        <v>0.03</v>
      </c>
      <c r="AH19" s="444">
        <v>0.01</v>
      </c>
      <c r="AI19" s="444">
        <v>0.05</v>
      </c>
      <c r="AJ19" s="444">
        <v>0.04</v>
      </c>
      <c r="AK19" s="444">
        <v>0.02</v>
      </c>
    </row>
    <row r="20" spans="2:37" ht="20.25" customHeight="1" x14ac:dyDescent="0.25">
      <c r="B20" s="50" t="s">
        <v>263</v>
      </c>
      <c r="C20" s="444">
        <v>0.86</v>
      </c>
      <c r="D20" s="444">
        <v>88.6</v>
      </c>
      <c r="E20" s="444">
        <v>1.3</v>
      </c>
      <c r="F20" s="445">
        <v>40</v>
      </c>
      <c r="G20" s="444">
        <v>8.34</v>
      </c>
      <c r="H20" s="444">
        <v>1.1000000000000001</v>
      </c>
      <c r="I20" s="444">
        <v>0.1</v>
      </c>
      <c r="J20" s="444">
        <v>0.04</v>
      </c>
      <c r="K20" s="444">
        <v>0.04</v>
      </c>
      <c r="L20" s="444">
        <v>0.1</v>
      </c>
      <c r="M20" s="444">
        <v>0</v>
      </c>
      <c r="N20" s="444">
        <v>38</v>
      </c>
      <c r="O20" s="444">
        <v>0.21</v>
      </c>
      <c r="P20" s="444">
        <v>13</v>
      </c>
      <c r="Q20" s="444">
        <v>4</v>
      </c>
      <c r="R20" s="444">
        <v>133</v>
      </c>
      <c r="S20" s="444">
        <v>0.17</v>
      </c>
      <c r="T20" s="444">
        <v>0</v>
      </c>
      <c r="U20" s="444">
        <v>7.4</v>
      </c>
      <c r="V20" s="444">
        <v>0.04</v>
      </c>
      <c r="W20" s="444">
        <v>0.03</v>
      </c>
      <c r="X20" s="444">
        <v>0.3</v>
      </c>
      <c r="Y20" s="444">
        <v>0.16</v>
      </c>
      <c r="Z20" s="444">
        <v>20</v>
      </c>
      <c r="AA20" s="444">
        <v>0</v>
      </c>
      <c r="AB20" s="444">
        <v>0.02</v>
      </c>
      <c r="AC20" s="444">
        <v>0.04</v>
      </c>
      <c r="AD20" s="444">
        <v>0.06</v>
      </c>
      <c r="AE20" s="444">
        <v>0.02</v>
      </c>
      <c r="AF20" s="444">
        <v>0.04</v>
      </c>
      <c r="AG20" s="444">
        <v>0.02</v>
      </c>
      <c r="AH20" s="444">
        <v>0.02</v>
      </c>
      <c r="AI20" s="444">
        <v>0.03</v>
      </c>
      <c r="AJ20" s="444">
        <v>0.26</v>
      </c>
      <c r="AK20" s="444">
        <v>0.01</v>
      </c>
    </row>
    <row r="21" spans="2:37" ht="20.25" customHeight="1" x14ac:dyDescent="0.25">
      <c r="B21" s="50" t="s">
        <v>260</v>
      </c>
      <c r="C21" s="444">
        <v>0.85</v>
      </c>
      <c r="D21" s="444">
        <v>88.6</v>
      </c>
      <c r="E21" s="444">
        <v>1.9</v>
      </c>
      <c r="F21" s="445">
        <v>32</v>
      </c>
      <c r="G21" s="444">
        <v>6.3</v>
      </c>
      <c r="H21" s="444">
        <v>1</v>
      </c>
      <c r="I21" s="444">
        <v>0.3</v>
      </c>
      <c r="J21" s="444">
        <v>0.03</v>
      </c>
      <c r="K21" s="444">
        <v>0.01</v>
      </c>
      <c r="L21" s="444">
        <v>0.06</v>
      </c>
      <c r="M21" s="444">
        <v>0</v>
      </c>
      <c r="N21" s="444">
        <v>27</v>
      </c>
      <c r="O21" s="444">
        <v>1</v>
      </c>
      <c r="P21" s="444">
        <v>14</v>
      </c>
      <c r="Q21" s="444">
        <v>4</v>
      </c>
      <c r="R21" s="444">
        <v>150</v>
      </c>
      <c r="S21" s="444">
        <v>0.74</v>
      </c>
      <c r="T21" s="444">
        <v>3</v>
      </c>
      <c r="U21" s="444">
        <v>8</v>
      </c>
      <c r="V21" s="444">
        <v>0.03</v>
      </c>
      <c r="W21" s="444">
        <v>7.0000000000000007E-2</v>
      </c>
      <c r="X21" s="444">
        <v>0.4</v>
      </c>
      <c r="Y21" s="444">
        <v>0.08</v>
      </c>
      <c r="Z21" s="444">
        <v>93</v>
      </c>
      <c r="AA21" s="444">
        <v>0</v>
      </c>
      <c r="AB21" s="444">
        <v>0.04</v>
      </c>
      <c r="AC21" s="444">
        <v>0.09</v>
      </c>
      <c r="AD21" s="444">
        <v>0.05</v>
      </c>
      <c r="AE21" s="444">
        <v>0</v>
      </c>
      <c r="AF21" s="444">
        <v>0.06</v>
      </c>
      <c r="AG21" s="444">
        <v>0.05</v>
      </c>
      <c r="AH21" s="444">
        <v>0.01</v>
      </c>
      <c r="AI21" s="444">
        <v>0.08</v>
      </c>
      <c r="AJ21" s="444">
        <v>0.04</v>
      </c>
      <c r="AK21" s="444">
        <v>0.02</v>
      </c>
    </row>
    <row r="22" spans="2:37" ht="20.25" customHeight="1" x14ac:dyDescent="0.25">
      <c r="B22" s="50" t="s">
        <v>54</v>
      </c>
      <c r="C22" s="444">
        <v>0.95</v>
      </c>
      <c r="D22" s="444">
        <v>88.09</v>
      </c>
      <c r="E22" s="444">
        <v>1.5</v>
      </c>
      <c r="F22" s="445">
        <v>39</v>
      </c>
      <c r="G22" s="444">
        <v>7.2</v>
      </c>
      <c r="H22" s="444">
        <v>1.55</v>
      </c>
      <c r="I22" s="444">
        <v>0.49</v>
      </c>
      <c r="J22" s="444">
        <v>0.04</v>
      </c>
      <c r="K22" s="444">
        <v>0.02</v>
      </c>
      <c r="L22" s="444">
        <v>0.22</v>
      </c>
      <c r="M22" s="444">
        <v>0</v>
      </c>
      <c r="N22" s="444">
        <v>12</v>
      </c>
      <c r="O22" s="444">
        <v>0.4</v>
      </c>
      <c r="P22" s="444">
        <v>21</v>
      </c>
      <c r="Q22" s="444">
        <v>7</v>
      </c>
      <c r="R22" s="444">
        <v>311</v>
      </c>
      <c r="S22" s="444">
        <v>0.24</v>
      </c>
      <c r="T22" s="444">
        <v>30.5</v>
      </c>
      <c r="U22" s="444">
        <v>65</v>
      </c>
      <c r="V22" s="444">
        <v>0.14000000000000001</v>
      </c>
      <c r="W22" s="444">
        <v>0.05</v>
      </c>
      <c r="X22" s="444">
        <v>1.3</v>
      </c>
      <c r="Y22" s="444">
        <v>0.28000000000000003</v>
      </c>
      <c r="Z22" s="444">
        <v>23</v>
      </c>
      <c r="AA22" s="444">
        <v>0</v>
      </c>
      <c r="AB22" s="444">
        <v>0.05</v>
      </c>
      <c r="AC22" s="444">
        <v>0.08</v>
      </c>
      <c r="AD22" s="444">
        <v>7.0000000000000007E-2</v>
      </c>
      <c r="AE22" s="444">
        <v>0.02</v>
      </c>
      <c r="AF22" s="444">
        <v>0.05</v>
      </c>
      <c r="AG22" s="444">
        <v>0.06</v>
      </c>
      <c r="AH22" s="444">
        <v>0.02</v>
      </c>
      <c r="AI22" s="444">
        <v>7.0000000000000007E-2</v>
      </c>
      <c r="AJ22" s="444">
        <v>7.0000000000000007E-2</v>
      </c>
      <c r="AK22" s="444">
        <v>0.03</v>
      </c>
    </row>
    <row r="23" spans="2:37" ht="20.25" customHeight="1" x14ac:dyDescent="0.25">
      <c r="B23" s="50" t="s">
        <v>55</v>
      </c>
      <c r="C23" s="444">
        <v>0.88</v>
      </c>
      <c r="D23" s="444">
        <v>92.8</v>
      </c>
      <c r="E23" s="444">
        <v>1.5</v>
      </c>
      <c r="F23" s="445">
        <v>18</v>
      </c>
      <c r="G23" s="444">
        <v>3.92</v>
      </c>
      <c r="H23" s="444">
        <v>0.88</v>
      </c>
      <c r="I23" s="444">
        <v>0.2</v>
      </c>
      <c r="J23" s="444">
        <v>0.03</v>
      </c>
      <c r="K23" s="444">
        <v>0.03</v>
      </c>
      <c r="L23" s="444">
        <v>0.08</v>
      </c>
      <c r="M23" s="444">
        <v>0</v>
      </c>
      <c r="N23" s="444">
        <v>7</v>
      </c>
      <c r="O23" s="444">
        <v>0.27</v>
      </c>
      <c r="P23" s="444">
        <v>7</v>
      </c>
      <c r="Q23" s="444">
        <v>6</v>
      </c>
      <c r="R23" s="444">
        <v>195</v>
      </c>
      <c r="S23" s="444">
        <v>0.17</v>
      </c>
      <c r="T23" s="444">
        <v>329.67</v>
      </c>
      <c r="U23" s="444">
        <v>12.7</v>
      </c>
      <c r="V23" s="444">
        <v>0.06</v>
      </c>
      <c r="W23" s="444">
        <v>0.05</v>
      </c>
      <c r="X23" s="444">
        <v>0.6</v>
      </c>
      <c r="Y23" s="444">
        <v>0.05</v>
      </c>
      <c r="Z23" s="444">
        <v>9</v>
      </c>
      <c r="AA23" s="444">
        <v>0</v>
      </c>
      <c r="AB23" s="444">
        <v>0.02</v>
      </c>
      <c r="AC23" s="444">
        <v>0.03</v>
      </c>
      <c r="AD23" s="444">
        <v>0.03</v>
      </c>
      <c r="AE23" s="444">
        <v>0.01</v>
      </c>
      <c r="AF23" s="444">
        <v>0.02</v>
      </c>
      <c r="AG23" s="444">
        <v>0.03</v>
      </c>
      <c r="AH23" s="444">
        <v>0.01</v>
      </c>
      <c r="AI23" s="444">
        <v>0.02</v>
      </c>
      <c r="AJ23" s="444">
        <v>0.02</v>
      </c>
      <c r="AK23" s="444">
        <v>0.02</v>
      </c>
    </row>
    <row r="24" spans="2:37" ht="20.25" customHeight="1" x14ac:dyDescent="0.25">
      <c r="B24" s="50" t="s">
        <v>302</v>
      </c>
      <c r="C24" s="444">
        <v>0.82</v>
      </c>
      <c r="D24" s="444">
        <v>88.1</v>
      </c>
      <c r="E24" s="444">
        <v>4</v>
      </c>
      <c r="F24" s="445">
        <v>23</v>
      </c>
      <c r="G24" s="444">
        <v>3.67</v>
      </c>
      <c r="H24" s="444">
        <v>2.86</v>
      </c>
      <c r="I24" s="444">
        <v>0.39</v>
      </c>
      <c r="J24" s="444">
        <v>0.01</v>
      </c>
      <c r="K24" s="444">
        <v>0</v>
      </c>
      <c r="L24" s="444">
        <v>0.03</v>
      </c>
      <c r="M24" s="444">
        <v>0.01</v>
      </c>
      <c r="N24" s="444">
        <v>66</v>
      </c>
      <c r="O24" s="444">
        <v>2.71</v>
      </c>
      <c r="P24" s="444">
        <v>39</v>
      </c>
      <c r="Q24" s="444">
        <v>130</v>
      </c>
      <c r="R24" s="444">
        <v>130</v>
      </c>
      <c r="S24" s="444">
        <v>0.53</v>
      </c>
      <c r="T24" s="444">
        <v>469</v>
      </c>
      <c r="U24" s="444">
        <v>28.1</v>
      </c>
      <c r="V24" s="444">
        <v>0.1</v>
      </c>
      <c r="W24" s="444">
        <v>0.16</v>
      </c>
      <c r="X24" s="444">
        <v>0.5</v>
      </c>
      <c r="Y24" s="444">
        <v>0.18</v>
      </c>
      <c r="Z24" s="444">
        <v>140</v>
      </c>
      <c r="AA24" s="444">
        <v>0</v>
      </c>
      <c r="AB24" s="444">
        <v>0.15</v>
      </c>
      <c r="AC24" s="444">
        <v>0.22</v>
      </c>
      <c r="AD24" s="444">
        <v>0.17</v>
      </c>
      <c r="AE24" s="444">
        <v>0.05</v>
      </c>
      <c r="AF24" s="444">
        <v>0.13</v>
      </c>
      <c r="AG24" s="444">
        <v>0.12</v>
      </c>
      <c r="AH24" s="444">
        <v>0.04</v>
      </c>
      <c r="AI24" s="444">
        <v>0.16</v>
      </c>
      <c r="AJ24" s="444">
        <v>0.16</v>
      </c>
      <c r="AK24" s="444">
        <v>0.06</v>
      </c>
    </row>
    <row r="25" spans="2:37" ht="20.25" customHeight="1" x14ac:dyDescent="0.25">
      <c r="B25" s="50" t="s">
        <v>250</v>
      </c>
      <c r="C25" s="444">
        <v>0.78</v>
      </c>
      <c r="D25" s="444">
        <v>90.1</v>
      </c>
      <c r="E25" s="444">
        <v>3.5</v>
      </c>
      <c r="F25" s="445">
        <v>26</v>
      </c>
      <c r="G25" s="444">
        <v>5.6</v>
      </c>
      <c r="H25" s="444">
        <v>0.7</v>
      </c>
      <c r="I25" s="444">
        <v>0.06</v>
      </c>
      <c r="J25" s="444">
        <v>0.02</v>
      </c>
      <c r="K25" s="444">
        <v>0.02</v>
      </c>
      <c r="L25" s="444">
        <v>0.05</v>
      </c>
      <c r="M25" s="444">
        <v>0</v>
      </c>
      <c r="N25" s="444">
        <v>87</v>
      </c>
      <c r="O25" s="444">
        <v>0.2</v>
      </c>
      <c r="P25" s="444">
        <v>53</v>
      </c>
      <c r="Q25" s="444">
        <v>4</v>
      </c>
      <c r="R25" s="444">
        <v>313</v>
      </c>
      <c r="S25" s="444">
        <v>0.14000000000000001</v>
      </c>
      <c r="T25" s="444">
        <v>130</v>
      </c>
      <c r="U25" s="444">
        <v>8</v>
      </c>
      <c r="V25" s="444">
        <v>0.03</v>
      </c>
      <c r="W25" s="444">
        <v>0.04</v>
      </c>
      <c r="X25" s="444">
        <v>0.3</v>
      </c>
      <c r="Y25" s="444">
        <v>7.0000000000000007E-2</v>
      </c>
      <c r="Z25" s="444">
        <v>3</v>
      </c>
      <c r="AA25" s="444">
        <v>0</v>
      </c>
      <c r="AB25" s="444">
        <v>7.0000000000000007E-2</v>
      </c>
      <c r="AC25" s="444">
        <v>0.09</v>
      </c>
      <c r="AD25" s="444">
        <v>7.0000000000000007E-2</v>
      </c>
      <c r="AE25" s="444">
        <v>0.01</v>
      </c>
      <c r="AF25" s="444">
        <v>0.09</v>
      </c>
      <c r="AG25" s="444">
        <v>0.08</v>
      </c>
      <c r="AH25" s="444">
        <v>0.01</v>
      </c>
      <c r="AI25" s="444">
        <v>7.0000000000000007E-2</v>
      </c>
      <c r="AJ25" s="444"/>
      <c r="AK25" s="444"/>
    </row>
    <row r="26" spans="2:37" ht="20.25" customHeight="1" x14ac:dyDescent="0.25">
      <c r="B26" s="50" t="s">
        <v>303</v>
      </c>
      <c r="C26" s="444">
        <v>0.82</v>
      </c>
      <c r="D26" s="444">
        <v>80</v>
      </c>
      <c r="E26" s="444">
        <v>0.5</v>
      </c>
      <c r="F26" s="445">
        <v>77</v>
      </c>
      <c r="G26" s="444">
        <v>17.43</v>
      </c>
      <c r="H26" s="444">
        <v>2.02</v>
      </c>
      <c r="I26" s="444">
        <v>0.09</v>
      </c>
      <c r="J26" s="444">
        <v>0.03</v>
      </c>
      <c r="K26" s="444">
        <v>0</v>
      </c>
      <c r="L26" s="444">
        <v>0.03</v>
      </c>
      <c r="M26" s="444">
        <v>0</v>
      </c>
      <c r="N26" s="444">
        <v>13</v>
      </c>
      <c r="O26" s="444">
        <v>0.78</v>
      </c>
      <c r="P26" s="444">
        <v>21</v>
      </c>
      <c r="Q26" s="444">
        <v>6</v>
      </c>
      <c r="R26" s="444">
        <v>543</v>
      </c>
      <c r="S26" s="444">
        <v>0.28999999999999998</v>
      </c>
      <c r="T26" s="444">
        <v>0</v>
      </c>
      <c r="U26" s="444">
        <v>19.7</v>
      </c>
      <c r="V26" s="444">
        <v>7.0000000000000007E-2</v>
      </c>
      <c r="W26" s="444">
        <v>0.03</v>
      </c>
      <c r="X26" s="444">
        <v>1.1000000000000001</v>
      </c>
      <c r="Y26" s="444">
        <v>0.26</v>
      </c>
      <c r="Z26" s="444">
        <v>13</v>
      </c>
      <c r="AA26" s="444">
        <v>0</v>
      </c>
      <c r="AB26" s="444">
        <v>0.08</v>
      </c>
      <c r="AC26" s="444">
        <v>0.12</v>
      </c>
      <c r="AD26" s="444">
        <v>0.1</v>
      </c>
      <c r="AE26" s="444">
        <v>0.03</v>
      </c>
      <c r="AF26" s="444">
        <v>0.08</v>
      </c>
      <c r="AG26" s="444">
        <v>0.08</v>
      </c>
      <c r="AH26" s="444">
        <v>0.03</v>
      </c>
      <c r="AI26" s="444">
        <v>0.09</v>
      </c>
      <c r="AJ26" s="444">
        <v>0.1</v>
      </c>
      <c r="AK26" s="444">
        <v>0.03</v>
      </c>
    </row>
    <row r="27" spans="2:37" ht="20.25" customHeight="1" x14ac:dyDescent="0.25">
      <c r="B27" s="50" t="s">
        <v>246</v>
      </c>
      <c r="C27" s="444">
        <v>0.62</v>
      </c>
      <c r="D27" s="444">
        <v>84.92</v>
      </c>
      <c r="E27" s="444">
        <v>2.1</v>
      </c>
      <c r="F27" s="445">
        <v>50</v>
      </c>
      <c r="G27" s="444">
        <v>12.18</v>
      </c>
      <c r="H27" s="444">
        <v>1</v>
      </c>
      <c r="I27" s="444">
        <v>0.3</v>
      </c>
      <c r="J27" s="444">
        <v>0.04</v>
      </c>
      <c r="K27" s="444">
        <v>0.01</v>
      </c>
      <c r="L27" s="444">
        <v>0.06</v>
      </c>
      <c r="M27" s="444">
        <v>0</v>
      </c>
      <c r="N27" s="444">
        <v>61</v>
      </c>
      <c r="O27" s="444">
        <v>0.32</v>
      </c>
      <c r="P27" s="444">
        <v>12</v>
      </c>
      <c r="Q27" s="444">
        <v>3</v>
      </c>
      <c r="R27" s="444">
        <v>145</v>
      </c>
      <c r="S27" s="444">
        <v>0.1</v>
      </c>
      <c r="T27" s="444">
        <v>2</v>
      </c>
      <c r="U27" s="444">
        <v>77</v>
      </c>
      <c r="V27" s="444">
        <v>0.05</v>
      </c>
      <c r="W27" s="444">
        <v>0.04</v>
      </c>
      <c r="X27" s="444">
        <v>0.2</v>
      </c>
      <c r="Y27" s="444">
        <v>0.11</v>
      </c>
      <c r="Z27" s="444">
        <v>0</v>
      </c>
      <c r="AA27" s="444">
        <v>0</v>
      </c>
      <c r="AB27" s="444">
        <v>0</v>
      </c>
      <c r="AC27" s="444">
        <v>0</v>
      </c>
      <c r="AD27" s="444">
        <v>0</v>
      </c>
      <c r="AE27" s="444">
        <v>0</v>
      </c>
      <c r="AF27" s="444">
        <v>0</v>
      </c>
      <c r="AG27" s="444">
        <v>0</v>
      </c>
      <c r="AH27" s="444">
        <v>0</v>
      </c>
      <c r="AI27" s="444">
        <v>0</v>
      </c>
      <c r="AJ27" s="444">
        <v>0</v>
      </c>
      <c r="AK27" s="444">
        <v>0</v>
      </c>
    </row>
    <row r="28" spans="2:37" ht="20.25" customHeight="1" x14ac:dyDescent="0.25">
      <c r="B28" s="50" t="s">
        <v>243</v>
      </c>
      <c r="C28" s="444">
        <v>0.67</v>
      </c>
      <c r="D28" s="444">
        <v>80.150000000000006</v>
      </c>
      <c r="E28" s="444">
        <v>2.1</v>
      </c>
      <c r="F28" s="445">
        <v>52</v>
      </c>
      <c r="G28" s="444">
        <v>13.81</v>
      </c>
      <c r="H28" s="444">
        <v>0.26</v>
      </c>
      <c r="I28" s="444">
        <v>0.17</v>
      </c>
      <c r="J28" s="444">
        <v>0.05</v>
      </c>
      <c r="K28" s="444">
        <v>0.01</v>
      </c>
      <c r="L28" s="444">
        <v>0.08</v>
      </c>
      <c r="M28" s="444">
        <v>0</v>
      </c>
      <c r="N28" s="444">
        <v>7</v>
      </c>
      <c r="O28" s="444">
        <v>0.12</v>
      </c>
      <c r="P28" s="444">
        <v>3</v>
      </c>
      <c r="Q28" s="444">
        <v>0</v>
      </c>
      <c r="R28" s="444">
        <v>113</v>
      </c>
      <c r="S28" s="444">
        <v>0.04</v>
      </c>
      <c r="T28" s="444">
        <v>3</v>
      </c>
      <c r="U28" s="444">
        <v>22.5</v>
      </c>
      <c r="V28" s="444">
        <v>0.02</v>
      </c>
      <c r="W28" s="444">
        <v>0.01</v>
      </c>
      <c r="X28" s="444">
        <v>0.2</v>
      </c>
      <c r="Y28" s="444">
        <v>0.05</v>
      </c>
      <c r="Z28" s="444">
        <v>0.4</v>
      </c>
      <c r="AA28" s="444">
        <v>0</v>
      </c>
      <c r="AB28" s="444">
        <v>0.01</v>
      </c>
      <c r="AC28" s="444">
        <v>0.02</v>
      </c>
      <c r="AD28" s="444">
        <v>0.02</v>
      </c>
      <c r="AE28" s="444">
        <v>0</v>
      </c>
      <c r="AF28" s="444">
        <v>0.01</v>
      </c>
      <c r="AG28" s="444">
        <v>0.01</v>
      </c>
      <c r="AH28" s="444">
        <v>0</v>
      </c>
      <c r="AI28" s="444">
        <v>0.02</v>
      </c>
      <c r="AJ28" s="444">
        <v>0.01</v>
      </c>
      <c r="AK28" s="444">
        <v>0.01</v>
      </c>
    </row>
    <row r="29" spans="2:37" ht="20.25" customHeight="1" x14ac:dyDescent="0.25">
      <c r="B29" s="50" t="s">
        <v>241</v>
      </c>
      <c r="C29" s="444">
        <v>0.47</v>
      </c>
      <c r="D29" s="444">
        <v>90.8</v>
      </c>
      <c r="E29" s="444">
        <v>1</v>
      </c>
      <c r="F29" s="445">
        <v>29</v>
      </c>
      <c r="G29" s="444">
        <v>6.3</v>
      </c>
      <c r="H29" s="444">
        <v>0.6</v>
      </c>
      <c r="I29" s="444">
        <v>0.1</v>
      </c>
      <c r="J29" s="444">
        <v>7.0000000000000007E-2</v>
      </c>
      <c r="K29" s="444">
        <v>0.01</v>
      </c>
      <c r="L29" s="444">
        <v>0.11</v>
      </c>
      <c r="M29" s="444">
        <v>0</v>
      </c>
      <c r="N29" s="444">
        <v>10</v>
      </c>
      <c r="O29" s="444">
        <v>1.3</v>
      </c>
      <c r="P29" s="444">
        <v>7</v>
      </c>
      <c r="Q29" s="444">
        <v>14</v>
      </c>
      <c r="R29" s="444">
        <v>390</v>
      </c>
      <c r="S29" s="444">
        <v>0.33</v>
      </c>
      <c r="T29" s="444">
        <v>126</v>
      </c>
      <c r="U29" s="444">
        <v>36</v>
      </c>
      <c r="V29" s="444">
        <v>0.05</v>
      </c>
      <c r="W29" s="444">
        <v>0.03</v>
      </c>
      <c r="X29" s="444">
        <v>0.6</v>
      </c>
      <c r="Y29" s="444">
        <v>0.11</v>
      </c>
      <c r="Z29" s="444">
        <v>17</v>
      </c>
      <c r="AA29" s="444">
        <v>0</v>
      </c>
      <c r="AB29" s="444">
        <v>0.02</v>
      </c>
      <c r="AC29" s="444">
        <v>0.02</v>
      </c>
      <c r="AD29" s="444">
        <v>0.02</v>
      </c>
      <c r="AE29" s="444">
        <v>0.01</v>
      </c>
      <c r="AF29" s="444">
        <v>0.02</v>
      </c>
      <c r="AG29" s="444">
        <v>0.01</v>
      </c>
      <c r="AH29" s="444">
        <v>0</v>
      </c>
      <c r="AI29" s="444">
        <v>0.02</v>
      </c>
      <c r="AJ29" s="444">
        <v>0.02</v>
      </c>
      <c r="AK29" s="444">
        <v>0.01</v>
      </c>
    </row>
    <row r="30" spans="2:37" ht="20.25" customHeight="1" x14ac:dyDescent="0.25">
      <c r="B30" s="50" t="s">
        <v>240</v>
      </c>
      <c r="C30" s="444">
        <v>0.63</v>
      </c>
      <c r="D30" s="444">
        <v>86.7</v>
      </c>
      <c r="E30" s="444">
        <v>2</v>
      </c>
      <c r="F30" s="445">
        <v>52</v>
      </c>
      <c r="G30" s="444">
        <v>11.8</v>
      </c>
      <c r="H30" s="444">
        <v>0.9</v>
      </c>
      <c r="I30" s="444">
        <v>0.1</v>
      </c>
      <c r="J30" s="444">
        <v>0.02</v>
      </c>
      <c r="K30" s="444">
        <v>0.02</v>
      </c>
      <c r="L30" s="444">
        <v>0.02</v>
      </c>
      <c r="M30" s="444">
        <v>0</v>
      </c>
      <c r="N30" s="444">
        <v>56</v>
      </c>
      <c r="O30" s="444">
        <v>0.13</v>
      </c>
      <c r="P30" s="444">
        <v>12</v>
      </c>
      <c r="Q30" s="444">
        <v>5</v>
      </c>
      <c r="R30" s="444">
        <v>179</v>
      </c>
      <c r="S30" s="444">
        <v>0.08</v>
      </c>
      <c r="T30" s="444">
        <v>12</v>
      </c>
      <c r="U30" s="444">
        <v>59.1</v>
      </c>
      <c r="V30" s="444">
        <v>0.09</v>
      </c>
      <c r="W30" s="444">
        <v>0.04</v>
      </c>
      <c r="X30" s="444">
        <v>0.3</v>
      </c>
      <c r="Y30" s="444">
        <v>0.06</v>
      </c>
      <c r="Z30" s="444">
        <v>30</v>
      </c>
      <c r="AA30" s="444">
        <v>0</v>
      </c>
      <c r="AB30" s="444">
        <v>0.02</v>
      </c>
      <c r="AC30" s="444">
        <v>0.02</v>
      </c>
      <c r="AD30" s="444">
        <v>0.04</v>
      </c>
      <c r="AE30" s="444">
        <v>0.01</v>
      </c>
      <c r="AF30" s="444">
        <v>0.03</v>
      </c>
      <c r="AG30" s="444">
        <v>0.01</v>
      </c>
      <c r="AH30" s="444">
        <v>0.01</v>
      </c>
      <c r="AI30" s="444">
        <v>0.03</v>
      </c>
      <c r="AJ30" s="444">
        <v>0.05</v>
      </c>
      <c r="AK30" s="444">
        <v>0.01</v>
      </c>
    </row>
    <row r="31" spans="2:37" ht="20.25" customHeight="1" x14ac:dyDescent="0.25">
      <c r="B31" s="50" t="s">
        <v>238</v>
      </c>
      <c r="C31" s="444">
        <v>0.68</v>
      </c>
      <c r="D31" s="444">
        <v>87.1</v>
      </c>
      <c r="E31" s="444">
        <v>1.2</v>
      </c>
      <c r="F31" s="445">
        <v>39</v>
      </c>
      <c r="G31" s="444">
        <v>9.81</v>
      </c>
      <c r="H31" s="444">
        <v>0.61</v>
      </c>
      <c r="I31" s="444">
        <v>0.14000000000000001</v>
      </c>
      <c r="J31" s="444">
        <v>0.04</v>
      </c>
      <c r="K31" s="444">
        <v>0.02</v>
      </c>
      <c r="L31" s="444">
        <v>0.01</v>
      </c>
      <c r="M31" s="444">
        <v>0</v>
      </c>
      <c r="N31" s="444">
        <v>16</v>
      </c>
      <c r="O31" s="444">
        <v>0.1</v>
      </c>
      <c r="P31" s="444">
        <v>8</v>
      </c>
      <c r="Q31" s="444">
        <v>3</v>
      </c>
      <c r="R31" s="444">
        <v>194</v>
      </c>
      <c r="S31" s="444">
        <v>7.0000000000000007E-2</v>
      </c>
      <c r="T31" s="444">
        <v>55</v>
      </c>
      <c r="U31" s="444">
        <v>61.8</v>
      </c>
      <c r="V31" s="444">
        <v>0.03</v>
      </c>
      <c r="W31" s="444">
        <v>0.03</v>
      </c>
      <c r="X31" s="444">
        <v>0.3</v>
      </c>
      <c r="Y31" s="444">
        <v>0.02</v>
      </c>
      <c r="Z31" s="444">
        <v>38</v>
      </c>
      <c r="AA31" s="444">
        <v>0</v>
      </c>
      <c r="AB31" s="444">
        <v>0.01</v>
      </c>
      <c r="AC31" s="444">
        <v>0.02</v>
      </c>
      <c r="AD31" s="444">
        <v>0.02</v>
      </c>
      <c r="AE31" s="444">
        <v>0</v>
      </c>
      <c r="AF31" s="444">
        <v>0.01</v>
      </c>
      <c r="AG31" s="444">
        <v>0.01</v>
      </c>
      <c r="AH31" s="444">
        <v>0.01</v>
      </c>
      <c r="AI31" s="444">
        <v>0.01</v>
      </c>
      <c r="AJ31" s="444">
        <v>0.01</v>
      </c>
      <c r="AK31" s="444">
        <v>0.01</v>
      </c>
    </row>
    <row r="32" spans="2:37" ht="20.25" customHeight="1" x14ac:dyDescent="0.25">
      <c r="B32" s="50" t="s">
        <v>304</v>
      </c>
      <c r="C32" s="444">
        <v>0.68</v>
      </c>
      <c r="D32" s="444">
        <v>71.599999999999994</v>
      </c>
      <c r="E32" s="444">
        <v>2.1</v>
      </c>
      <c r="F32" s="445">
        <v>96</v>
      </c>
      <c r="G32" s="444">
        <v>22</v>
      </c>
      <c r="H32" s="444">
        <v>1.2</v>
      </c>
      <c r="I32" s="444">
        <v>0.3</v>
      </c>
      <c r="J32" s="444">
        <v>0.19</v>
      </c>
      <c r="K32" s="444">
        <v>0.04</v>
      </c>
      <c r="L32" s="444">
        <v>0.09</v>
      </c>
      <c r="M32" s="444">
        <v>0</v>
      </c>
      <c r="N32" s="444">
        <v>13</v>
      </c>
      <c r="O32" s="444">
        <v>0.7</v>
      </c>
      <c r="P32" s="444">
        <v>33</v>
      </c>
      <c r="Q32" s="444">
        <v>1</v>
      </c>
      <c r="R32" s="444">
        <v>370</v>
      </c>
      <c r="S32" s="444">
        <v>0.17</v>
      </c>
      <c r="T32" s="444">
        <v>31</v>
      </c>
      <c r="U32" s="444">
        <v>13</v>
      </c>
      <c r="V32" s="444">
        <v>0.06</v>
      </c>
      <c r="W32" s="444">
        <v>0.04</v>
      </c>
      <c r="X32" s="444">
        <v>0.5</v>
      </c>
      <c r="Y32" s="444">
        <v>0.5</v>
      </c>
      <c r="Z32" s="444">
        <v>22</v>
      </c>
      <c r="AA32" s="444">
        <v>0</v>
      </c>
      <c r="AB32" s="444">
        <v>0.03</v>
      </c>
      <c r="AC32" s="444">
        <v>0.05</v>
      </c>
      <c r="AD32" s="444">
        <v>0.05</v>
      </c>
      <c r="AE32" s="444">
        <v>0.02</v>
      </c>
      <c r="AF32" s="444">
        <v>0.04</v>
      </c>
      <c r="AG32" s="444">
        <v>0.04</v>
      </c>
      <c r="AH32" s="444">
        <v>0</v>
      </c>
      <c r="AI32" s="444">
        <v>0.05</v>
      </c>
      <c r="AJ32" s="444">
        <v>0.08</v>
      </c>
      <c r="AK32" s="444">
        <v>0.08</v>
      </c>
    </row>
    <row r="33" spans="2:37" ht="20.25" customHeight="1" x14ac:dyDescent="0.25">
      <c r="B33" s="50" t="s">
        <v>305</v>
      </c>
      <c r="C33" s="444">
        <v>0.95</v>
      </c>
      <c r="D33" s="444">
        <v>61.3</v>
      </c>
      <c r="E33" s="444">
        <v>0</v>
      </c>
      <c r="F33" s="445">
        <v>251</v>
      </c>
      <c r="G33" s="444">
        <v>0</v>
      </c>
      <c r="H33" s="444">
        <v>18.3</v>
      </c>
      <c r="I33" s="444">
        <v>19.8</v>
      </c>
      <c r="J33" s="444">
        <v>8.4600000000000009</v>
      </c>
      <c r="K33" s="444">
        <v>7.37</v>
      </c>
      <c r="L33" s="444">
        <v>0.49</v>
      </c>
      <c r="M33" s="444">
        <v>69</v>
      </c>
      <c r="N33" s="444">
        <v>7</v>
      </c>
      <c r="O33" s="444">
        <v>2.1</v>
      </c>
      <c r="P33" s="444">
        <v>19</v>
      </c>
      <c r="Q33" s="444">
        <v>59</v>
      </c>
      <c r="R33" s="444">
        <v>303</v>
      </c>
      <c r="S33" s="444">
        <v>3.98</v>
      </c>
      <c r="T33" s="444">
        <v>9</v>
      </c>
      <c r="U33" s="444">
        <v>0</v>
      </c>
      <c r="V33" s="444">
        <v>0.11</v>
      </c>
      <c r="W33" s="444">
        <v>0.18</v>
      </c>
      <c r="X33" s="444">
        <v>3.2</v>
      </c>
      <c r="Y33" s="444">
        <v>0.38</v>
      </c>
      <c r="Z33" s="444">
        <v>7</v>
      </c>
      <c r="AA33" s="444">
        <v>3</v>
      </c>
      <c r="AB33" s="444">
        <v>0.85</v>
      </c>
      <c r="AC33" s="444">
        <v>1.44</v>
      </c>
      <c r="AD33" s="444">
        <v>1.57</v>
      </c>
      <c r="AE33" s="444">
        <v>0.48</v>
      </c>
      <c r="AF33" s="444">
        <v>0.78</v>
      </c>
      <c r="AG33" s="444">
        <v>0.81</v>
      </c>
      <c r="AH33" s="444">
        <v>0.2</v>
      </c>
      <c r="AI33" s="444">
        <v>0.89</v>
      </c>
      <c r="AJ33" s="444">
        <v>1.1200000000000001</v>
      </c>
      <c r="AK33" s="444">
        <v>0.6</v>
      </c>
    </row>
    <row r="34" spans="2:37" ht="20.25" customHeight="1" x14ac:dyDescent="0.25">
      <c r="B34" s="50" t="s">
        <v>306</v>
      </c>
      <c r="C34" s="444">
        <v>1</v>
      </c>
      <c r="D34" s="444">
        <v>55.3</v>
      </c>
      <c r="E34" s="444">
        <v>0</v>
      </c>
      <c r="F34" s="445">
        <v>298</v>
      </c>
      <c r="G34" s="444">
        <v>0.6</v>
      </c>
      <c r="H34" s="444">
        <v>15.4</v>
      </c>
      <c r="I34" s="444">
        <v>26</v>
      </c>
      <c r="J34" s="444">
        <v>9.1</v>
      </c>
      <c r="K34" s="444">
        <v>9.5</v>
      </c>
      <c r="L34" s="444">
        <v>2.5</v>
      </c>
      <c r="M34" s="444">
        <v>89</v>
      </c>
      <c r="N34" s="444">
        <v>9</v>
      </c>
      <c r="O34" s="444">
        <v>2.2999999999999998</v>
      </c>
      <c r="P34" s="444">
        <v>16</v>
      </c>
      <c r="Q34" s="444">
        <v>2505</v>
      </c>
      <c r="R34" s="444">
        <v>160</v>
      </c>
      <c r="S34" s="444">
        <v>2.2999999999999998</v>
      </c>
      <c r="T34" s="444">
        <v>0</v>
      </c>
      <c r="U34" s="444">
        <v>0</v>
      </c>
      <c r="V34" s="444">
        <v>0.64</v>
      </c>
      <c r="W34" s="444">
        <v>0.17</v>
      </c>
      <c r="X34" s="444">
        <v>3.6</v>
      </c>
      <c r="Y34" s="444">
        <v>0.22</v>
      </c>
      <c r="Z34" s="444">
        <v>0.01</v>
      </c>
      <c r="AA34" s="444">
        <v>0.01</v>
      </c>
      <c r="AB34" s="444">
        <v>0.47</v>
      </c>
      <c r="AC34" s="444">
        <v>0.7</v>
      </c>
      <c r="AD34" s="444">
        <v>0.75</v>
      </c>
      <c r="AE34" s="444">
        <v>0.25</v>
      </c>
      <c r="AF34" s="444">
        <v>0.39</v>
      </c>
      <c r="AG34" s="444">
        <v>0.45</v>
      </c>
      <c r="AH34" s="444">
        <v>0.13</v>
      </c>
      <c r="AI34" s="444">
        <v>0.48</v>
      </c>
      <c r="AJ34" s="444">
        <v>0.59</v>
      </c>
      <c r="AK34" s="444">
        <v>0.3</v>
      </c>
    </row>
    <row r="35" spans="2:37" ht="20.25" customHeight="1" x14ac:dyDescent="0.25">
      <c r="B35" s="50" t="s">
        <v>307</v>
      </c>
      <c r="C35" s="444">
        <v>0.65</v>
      </c>
      <c r="D35" s="444">
        <v>65.400000000000006</v>
      </c>
      <c r="E35" s="444">
        <v>0</v>
      </c>
      <c r="F35" s="445">
        <v>232</v>
      </c>
      <c r="G35" s="444">
        <v>0</v>
      </c>
      <c r="H35" s="444">
        <v>16.7</v>
      </c>
      <c r="I35" s="444">
        <v>18.3</v>
      </c>
      <c r="J35" s="444">
        <v>5.26</v>
      </c>
      <c r="K35" s="444">
        <v>6.34</v>
      </c>
      <c r="L35" s="444">
        <v>3.55</v>
      </c>
      <c r="M35" s="444">
        <v>81</v>
      </c>
      <c r="N35" s="444">
        <v>11</v>
      </c>
      <c r="O35" s="444">
        <v>1</v>
      </c>
      <c r="P35" s="444">
        <v>19</v>
      </c>
      <c r="Q35" s="444">
        <v>73</v>
      </c>
      <c r="R35" s="444">
        <v>178</v>
      </c>
      <c r="S35" s="444">
        <v>1.58</v>
      </c>
      <c r="T35" s="444">
        <v>60</v>
      </c>
      <c r="U35" s="444">
        <v>0</v>
      </c>
      <c r="V35" s="444">
        <v>0.06</v>
      </c>
      <c r="W35" s="444">
        <v>0.15</v>
      </c>
      <c r="X35" s="444">
        <v>5.2</v>
      </c>
      <c r="Y35" s="444">
        <v>0.25</v>
      </c>
      <c r="Z35" s="444">
        <v>7</v>
      </c>
      <c r="AA35" s="444">
        <v>0.28999999999999998</v>
      </c>
      <c r="AB35" s="444">
        <v>1.07</v>
      </c>
      <c r="AC35" s="444">
        <v>1.47</v>
      </c>
      <c r="AD35" s="444">
        <v>1.59</v>
      </c>
      <c r="AE35" s="444">
        <v>0.5</v>
      </c>
      <c r="AF35" s="444">
        <v>0.8</v>
      </c>
      <c r="AG35" s="444">
        <v>0.79</v>
      </c>
      <c r="AH35" s="444">
        <v>0.21</v>
      </c>
      <c r="AI35" s="444">
        <v>1.02</v>
      </c>
      <c r="AJ35" s="444">
        <v>1.1100000000000001</v>
      </c>
      <c r="AK35" s="444">
        <v>0.53</v>
      </c>
    </row>
    <row r="36" spans="2:37" ht="20.25" customHeight="1" x14ac:dyDescent="0.25">
      <c r="B36" s="50" t="s">
        <v>308</v>
      </c>
      <c r="C36" s="444">
        <v>1</v>
      </c>
      <c r="D36" s="444">
        <v>60.6</v>
      </c>
      <c r="E36" s="444">
        <v>0</v>
      </c>
      <c r="F36" s="445">
        <v>281</v>
      </c>
      <c r="G36" s="444">
        <v>0</v>
      </c>
      <c r="H36" s="444">
        <v>24.2</v>
      </c>
      <c r="I36" s="444">
        <v>20.5</v>
      </c>
      <c r="J36" s="444">
        <v>5</v>
      </c>
      <c r="K36" s="444">
        <v>4</v>
      </c>
      <c r="L36" s="444">
        <v>8</v>
      </c>
      <c r="M36" s="444">
        <v>55</v>
      </c>
      <c r="N36" s="444">
        <v>7</v>
      </c>
      <c r="O36" s="444">
        <v>1.2</v>
      </c>
      <c r="P36" s="444">
        <v>23</v>
      </c>
      <c r="Q36" s="444">
        <v>800</v>
      </c>
      <c r="R36" s="444">
        <v>301</v>
      </c>
      <c r="S36" s="444">
        <v>0.4</v>
      </c>
      <c r="T36" s="444">
        <v>6</v>
      </c>
      <c r="U36" s="444">
        <v>0</v>
      </c>
      <c r="V36" s="444">
        <v>0.04</v>
      </c>
      <c r="W36" s="444">
        <v>0.1</v>
      </c>
      <c r="X36" s="444">
        <v>11.1</v>
      </c>
      <c r="Y36" s="444">
        <v>0.44</v>
      </c>
      <c r="Z36" s="444">
        <v>15</v>
      </c>
      <c r="AA36" s="444">
        <v>5</v>
      </c>
      <c r="AB36" s="444">
        <v>1.31</v>
      </c>
      <c r="AC36" s="444">
        <v>1.36</v>
      </c>
      <c r="AD36" s="444">
        <v>2.35</v>
      </c>
      <c r="AE36" s="444">
        <v>0.65</v>
      </c>
      <c r="AF36" s="444">
        <v>0.97</v>
      </c>
      <c r="AG36" s="444">
        <v>1.1399999999999999</v>
      </c>
      <c r="AH36" s="444">
        <v>0.28999999999999998</v>
      </c>
      <c r="AI36" s="444">
        <v>1.48</v>
      </c>
      <c r="AJ36" s="444">
        <v>1.38</v>
      </c>
      <c r="AK36" s="444">
        <v>0.68</v>
      </c>
    </row>
    <row r="37" spans="2:37" ht="20.25" customHeight="1" x14ac:dyDescent="0.25">
      <c r="B37" s="50" t="s">
        <v>255</v>
      </c>
      <c r="C37" s="444">
        <v>0.5</v>
      </c>
      <c r="D37" s="444">
        <v>78.7</v>
      </c>
      <c r="E37" s="444">
        <v>0</v>
      </c>
      <c r="F37" s="445">
        <v>91</v>
      </c>
      <c r="G37" s="444">
        <v>0</v>
      </c>
      <c r="H37" s="444">
        <v>16.8</v>
      </c>
      <c r="I37" s="444">
        <v>2.7</v>
      </c>
      <c r="J37" s="444">
        <v>0.77</v>
      </c>
      <c r="K37" s="444">
        <v>0.65</v>
      </c>
      <c r="L37" s="444">
        <v>0.48</v>
      </c>
      <c r="M37" s="444">
        <v>4.5</v>
      </c>
      <c r="N37" s="444">
        <v>15</v>
      </c>
      <c r="O37" s="444">
        <v>0.7</v>
      </c>
      <c r="P37" s="444">
        <v>27</v>
      </c>
      <c r="Q37" s="444">
        <v>52</v>
      </c>
      <c r="R37" s="444">
        <v>302</v>
      </c>
      <c r="S37" s="444">
        <v>0.33</v>
      </c>
      <c r="T37" s="444">
        <v>5</v>
      </c>
      <c r="U37" s="444">
        <v>0</v>
      </c>
      <c r="V37" s="444">
        <v>0.06</v>
      </c>
      <c r="W37" s="444">
        <v>0.05</v>
      </c>
      <c r="X37" s="444">
        <v>5.4</v>
      </c>
      <c r="Y37" s="444">
        <v>0.16</v>
      </c>
      <c r="Z37" s="444">
        <v>24</v>
      </c>
      <c r="AA37" s="444">
        <v>1.58</v>
      </c>
      <c r="AB37" s="444">
        <v>0.9</v>
      </c>
      <c r="AC37" s="444">
        <v>1.45</v>
      </c>
      <c r="AD37" s="444">
        <v>1.71</v>
      </c>
      <c r="AE37" s="444">
        <v>0.54</v>
      </c>
      <c r="AF37" s="444">
        <v>0.74</v>
      </c>
      <c r="AG37" s="444">
        <v>0.86</v>
      </c>
      <c r="AH37" s="444">
        <v>0.21</v>
      </c>
      <c r="AI37" s="444">
        <v>1.1499999999999999</v>
      </c>
      <c r="AJ37" s="444">
        <v>1.07</v>
      </c>
      <c r="AK37" s="444">
        <v>0.67</v>
      </c>
    </row>
    <row r="38" spans="2:37" ht="20.25" customHeight="1" x14ac:dyDescent="0.25">
      <c r="B38" s="50" t="s">
        <v>309</v>
      </c>
      <c r="C38" s="444">
        <v>1</v>
      </c>
      <c r="D38" s="444">
        <v>45.2</v>
      </c>
      <c r="E38" s="444">
        <v>0</v>
      </c>
      <c r="F38" s="445">
        <v>313</v>
      </c>
      <c r="G38" s="444">
        <v>3</v>
      </c>
      <c r="H38" s="444">
        <v>25.7</v>
      </c>
      <c r="I38" s="444">
        <v>22</v>
      </c>
      <c r="J38" s="444">
        <v>16.600000000000001</v>
      </c>
      <c r="K38" s="444">
        <v>4.5</v>
      </c>
      <c r="L38" s="444">
        <v>1.4</v>
      </c>
      <c r="M38" s="444">
        <v>105</v>
      </c>
      <c r="N38" s="444">
        <v>469</v>
      </c>
      <c r="O38" s="444">
        <v>3.3</v>
      </c>
      <c r="P38" s="444">
        <v>26</v>
      </c>
      <c r="Q38" s="444">
        <v>617</v>
      </c>
      <c r="R38" s="444">
        <v>86</v>
      </c>
      <c r="S38" s="444">
        <v>3.02</v>
      </c>
      <c r="T38" s="444">
        <v>271</v>
      </c>
      <c r="U38" s="444">
        <v>0</v>
      </c>
      <c r="V38" s="444">
        <v>0.09</v>
      </c>
      <c r="W38" s="444">
        <v>0.73</v>
      </c>
      <c r="X38" s="444">
        <v>0.2</v>
      </c>
      <c r="Y38" s="444">
        <v>0.05</v>
      </c>
      <c r="Z38" s="444">
        <v>8</v>
      </c>
      <c r="AA38" s="444">
        <v>1</v>
      </c>
      <c r="AB38" s="444">
        <v>0.96</v>
      </c>
      <c r="AC38" s="444">
        <v>1.86</v>
      </c>
      <c r="AD38" s="444">
        <v>1.56</v>
      </c>
      <c r="AE38" s="444">
        <v>0.53</v>
      </c>
      <c r="AF38" s="444">
        <v>0.95</v>
      </c>
      <c r="AG38" s="444">
        <v>0.73</v>
      </c>
      <c r="AH38" s="444">
        <v>0.22</v>
      </c>
      <c r="AI38" s="444">
        <v>1.39</v>
      </c>
      <c r="AJ38" s="444">
        <v>0.65</v>
      </c>
      <c r="AK38" s="444">
        <v>0.56000000000000005</v>
      </c>
    </row>
    <row r="39" spans="2:37" ht="20.25" customHeight="1" x14ac:dyDescent="0.25">
      <c r="B39" s="50" t="s">
        <v>310</v>
      </c>
      <c r="C39" s="444">
        <v>1</v>
      </c>
      <c r="D39" s="444">
        <v>62.7</v>
      </c>
      <c r="E39" s="444">
        <v>0</v>
      </c>
      <c r="F39" s="445">
        <v>164</v>
      </c>
      <c r="G39" s="444">
        <v>5</v>
      </c>
      <c r="H39" s="444">
        <v>20.3</v>
      </c>
      <c r="I39" s="444">
        <v>7</v>
      </c>
      <c r="J39" s="444">
        <v>5.4</v>
      </c>
      <c r="K39" s="444">
        <v>1.4</v>
      </c>
      <c r="L39" s="444">
        <v>0.1</v>
      </c>
      <c r="M39" s="444">
        <v>105</v>
      </c>
      <c r="N39" s="444">
        <v>684</v>
      </c>
      <c r="O39" s="444">
        <v>0.3</v>
      </c>
      <c r="P39" s="444">
        <v>11</v>
      </c>
      <c r="Q39" s="444">
        <v>750</v>
      </c>
      <c r="R39" s="444">
        <v>105</v>
      </c>
      <c r="S39" s="444">
        <v>1.1599999999999999</v>
      </c>
      <c r="T39" s="444">
        <v>70</v>
      </c>
      <c r="U39" s="444">
        <v>0</v>
      </c>
      <c r="V39" s="444">
        <v>0.02</v>
      </c>
      <c r="W39" s="444">
        <v>0.24</v>
      </c>
      <c r="X39" s="444">
        <v>0.4</v>
      </c>
      <c r="Y39" s="444">
        <v>0.04</v>
      </c>
      <c r="Z39" s="444">
        <v>12</v>
      </c>
      <c r="AA39" s="444">
        <v>0.34</v>
      </c>
      <c r="AB39" s="444">
        <v>0.96</v>
      </c>
      <c r="AC39" s="444">
        <v>1.86</v>
      </c>
      <c r="AD39" s="444">
        <v>1.56</v>
      </c>
      <c r="AE39" s="444">
        <v>0.53</v>
      </c>
      <c r="AF39" s="444">
        <v>0.95</v>
      </c>
      <c r="AG39" s="444">
        <v>0.73</v>
      </c>
      <c r="AH39" s="444">
        <v>0.22</v>
      </c>
      <c r="AI39" s="444">
        <v>1.39</v>
      </c>
      <c r="AJ39" s="444">
        <v>0.65</v>
      </c>
      <c r="AK39" s="444">
        <v>0.56000000000000005</v>
      </c>
    </row>
    <row r="40" spans="2:37" ht="20.25" customHeight="1" x14ac:dyDescent="0.25">
      <c r="B40" s="50" t="s">
        <v>311</v>
      </c>
      <c r="C40" s="444">
        <v>1</v>
      </c>
      <c r="D40" s="444">
        <v>87.9</v>
      </c>
      <c r="E40" s="444">
        <v>0</v>
      </c>
      <c r="F40" s="445">
        <v>62</v>
      </c>
      <c r="G40" s="444">
        <v>4.7</v>
      </c>
      <c r="H40" s="444">
        <v>3.3</v>
      </c>
      <c r="I40" s="444">
        <v>3.3</v>
      </c>
      <c r="J40" s="444">
        <v>2.38</v>
      </c>
      <c r="K40" s="444">
        <v>0.85</v>
      </c>
      <c r="L40" s="444">
        <v>0.12</v>
      </c>
      <c r="M40" s="444">
        <v>14</v>
      </c>
      <c r="N40" s="444">
        <v>119</v>
      </c>
      <c r="O40" s="444">
        <v>0.1</v>
      </c>
      <c r="P40" s="444">
        <v>13</v>
      </c>
      <c r="Q40" s="444">
        <v>49</v>
      </c>
      <c r="R40" s="444">
        <v>152</v>
      </c>
      <c r="S40" s="444">
        <v>0.38</v>
      </c>
      <c r="T40" s="444">
        <v>31</v>
      </c>
      <c r="U40" s="444">
        <v>1</v>
      </c>
      <c r="V40" s="444">
        <v>0.04</v>
      </c>
      <c r="W40" s="444">
        <v>0.16</v>
      </c>
      <c r="X40" s="444">
        <v>0.1</v>
      </c>
      <c r="Y40" s="444">
        <v>0.04</v>
      </c>
      <c r="Z40" s="444">
        <v>5</v>
      </c>
      <c r="AA40" s="444">
        <v>0.36</v>
      </c>
      <c r="AB40" s="444">
        <v>0.16</v>
      </c>
      <c r="AC40" s="444">
        <v>0.33</v>
      </c>
      <c r="AD40" s="444">
        <v>0.27</v>
      </c>
      <c r="AE40" s="444">
        <v>0.09</v>
      </c>
      <c r="AF40" s="444">
        <v>0.19</v>
      </c>
      <c r="AG40" s="444">
        <v>0.15</v>
      </c>
      <c r="AH40" s="444">
        <v>0.05</v>
      </c>
      <c r="AI40" s="444">
        <v>0.2</v>
      </c>
      <c r="AJ40" s="444">
        <v>0.11</v>
      </c>
      <c r="AK40" s="444">
        <v>0.09</v>
      </c>
    </row>
    <row r="41" spans="2:37" ht="20.25" customHeight="1" x14ac:dyDescent="0.25">
      <c r="B41" s="50" t="s">
        <v>218</v>
      </c>
      <c r="C41" s="444">
        <v>1</v>
      </c>
      <c r="D41" s="444">
        <v>89.2</v>
      </c>
      <c r="E41" s="444">
        <v>0</v>
      </c>
      <c r="F41" s="445">
        <v>50</v>
      </c>
      <c r="G41" s="444">
        <v>4.8</v>
      </c>
      <c r="H41" s="444">
        <v>3.3</v>
      </c>
      <c r="I41" s="444">
        <v>1.9</v>
      </c>
      <c r="J41" s="444">
        <v>1.2</v>
      </c>
      <c r="K41" s="444">
        <v>0.48</v>
      </c>
      <c r="L41" s="444">
        <v>0.04</v>
      </c>
      <c r="M41" s="444">
        <v>8</v>
      </c>
      <c r="N41" s="444">
        <v>122</v>
      </c>
      <c r="O41" s="444">
        <v>0.1</v>
      </c>
      <c r="P41" s="444">
        <v>14</v>
      </c>
      <c r="Q41" s="444">
        <v>50</v>
      </c>
      <c r="R41" s="444">
        <v>154</v>
      </c>
      <c r="S41" s="444">
        <v>0.39</v>
      </c>
      <c r="T41" s="444">
        <v>55</v>
      </c>
      <c r="U41" s="444">
        <v>1</v>
      </c>
      <c r="V41" s="444">
        <v>0.04</v>
      </c>
      <c r="W41" s="444">
        <v>0.17</v>
      </c>
      <c r="X41" s="444">
        <v>0.1</v>
      </c>
      <c r="Y41" s="444">
        <v>0.04</v>
      </c>
      <c r="Z41" s="444">
        <v>5</v>
      </c>
      <c r="AA41" s="444">
        <v>0.36</v>
      </c>
      <c r="AB41" s="444">
        <v>0.2</v>
      </c>
      <c r="AC41" s="444">
        <v>0.32</v>
      </c>
      <c r="AD41" s="444">
        <v>0.26</v>
      </c>
      <c r="AE41" s="444">
        <v>0.08</v>
      </c>
      <c r="AF41" s="444">
        <v>0.16</v>
      </c>
      <c r="AG41" s="444">
        <v>0.15</v>
      </c>
      <c r="AH41" s="444">
        <v>0.05</v>
      </c>
      <c r="AI41" s="444">
        <v>0.22</v>
      </c>
      <c r="AJ41" s="444">
        <v>0.12</v>
      </c>
      <c r="AK41" s="444">
        <v>0.09</v>
      </c>
    </row>
    <row r="42" spans="2:37" ht="20.25" customHeight="1" x14ac:dyDescent="0.25">
      <c r="B42" s="50" t="s">
        <v>312</v>
      </c>
      <c r="C42" s="444">
        <v>1</v>
      </c>
      <c r="D42" s="444">
        <v>87.5</v>
      </c>
      <c r="E42" s="444">
        <v>0</v>
      </c>
      <c r="F42" s="445">
        <v>61</v>
      </c>
      <c r="G42" s="444">
        <v>6.9</v>
      </c>
      <c r="H42" s="444">
        <v>1.1200000000000001</v>
      </c>
      <c r="I42" s="444">
        <v>3.2</v>
      </c>
      <c r="J42" s="444">
        <v>2.2000000000000002</v>
      </c>
      <c r="K42" s="444">
        <v>1.7</v>
      </c>
      <c r="L42" s="444">
        <v>0.28999999999999998</v>
      </c>
      <c r="M42" s="444">
        <v>4</v>
      </c>
      <c r="N42" s="444">
        <v>32</v>
      </c>
      <c r="O42" s="444">
        <v>0.1</v>
      </c>
      <c r="P42" s="444">
        <v>3</v>
      </c>
      <c r="Q42" s="444">
        <v>17</v>
      </c>
      <c r="R42" s="444">
        <v>51</v>
      </c>
      <c r="S42" s="444">
        <v>0.17</v>
      </c>
      <c r="T42" s="444">
        <v>64</v>
      </c>
      <c r="U42" s="444">
        <v>4.3</v>
      </c>
      <c r="V42" s="444">
        <v>0.02</v>
      </c>
      <c r="W42" s="444">
        <v>0.04</v>
      </c>
      <c r="X42" s="444">
        <v>0.2</v>
      </c>
      <c r="Y42" s="444">
        <v>0.01</v>
      </c>
      <c r="Z42" s="444">
        <v>5</v>
      </c>
      <c r="AA42" s="444">
        <v>0.04</v>
      </c>
      <c r="AB42" s="444">
        <v>0.05</v>
      </c>
      <c r="AC42" s="444">
        <v>0.1</v>
      </c>
      <c r="AD42" s="444">
        <v>0.08</v>
      </c>
      <c r="AE42" s="444">
        <v>0.02</v>
      </c>
      <c r="AF42" s="444">
        <v>0.04</v>
      </c>
      <c r="AG42" s="444">
        <v>0.05</v>
      </c>
      <c r="AH42" s="444">
        <v>0.02</v>
      </c>
      <c r="AI42" s="444">
        <v>0.05</v>
      </c>
      <c r="AJ42" s="444">
        <v>0.05</v>
      </c>
      <c r="AK42" s="444">
        <v>0.03</v>
      </c>
    </row>
    <row r="43" spans="2:37" ht="18.75" customHeight="1" x14ac:dyDescent="0.25">
      <c r="B43" s="50" t="s">
        <v>267</v>
      </c>
      <c r="C43" s="444">
        <v>1</v>
      </c>
      <c r="D43" s="444">
        <v>87.9</v>
      </c>
      <c r="E43" s="444">
        <v>0</v>
      </c>
      <c r="F43" s="445">
        <v>63</v>
      </c>
      <c r="G43" s="444">
        <v>4.7</v>
      </c>
      <c r="H43" s="444">
        <v>3.5</v>
      </c>
      <c r="I43" s="444">
        <v>3.3</v>
      </c>
      <c r="J43" s="444">
        <v>2.1</v>
      </c>
      <c r="K43" s="444">
        <v>0.74</v>
      </c>
      <c r="L43" s="444">
        <v>0.06</v>
      </c>
      <c r="M43" s="444">
        <v>13</v>
      </c>
      <c r="N43" s="444">
        <v>121</v>
      </c>
      <c r="O43" s="444">
        <v>0.1</v>
      </c>
      <c r="P43" s="444">
        <v>12</v>
      </c>
      <c r="Q43" s="444">
        <v>46</v>
      </c>
      <c r="R43" s="444">
        <v>155</v>
      </c>
      <c r="S43" s="444">
        <v>0.59</v>
      </c>
      <c r="T43" s="444">
        <v>30</v>
      </c>
      <c r="U43" s="444">
        <v>1</v>
      </c>
      <c r="V43" s="444">
        <v>0.03</v>
      </c>
      <c r="W43" s="444">
        <v>0.14000000000000001</v>
      </c>
      <c r="X43" s="444">
        <v>0.1</v>
      </c>
      <c r="Y43" s="444">
        <v>0.03</v>
      </c>
      <c r="Z43" s="444">
        <v>7</v>
      </c>
      <c r="AA43" s="444">
        <v>0.37</v>
      </c>
      <c r="AB43" s="444">
        <v>0.12</v>
      </c>
      <c r="AC43" s="444">
        <v>0.32</v>
      </c>
      <c r="AD43" s="444">
        <v>0.36</v>
      </c>
      <c r="AE43" s="444">
        <v>0.08</v>
      </c>
      <c r="AF43" s="444">
        <v>0.15</v>
      </c>
      <c r="AG43" s="444">
        <v>0.13</v>
      </c>
      <c r="AH43" s="444">
        <v>0.02</v>
      </c>
      <c r="AI43" s="444">
        <v>0.17</v>
      </c>
      <c r="AJ43" s="444">
        <v>0.14000000000000001</v>
      </c>
      <c r="AK43" s="444">
        <v>0.1</v>
      </c>
    </row>
    <row r="44" spans="2:37" ht="33.75" customHeight="1" x14ac:dyDescent="0.25">
      <c r="B44" s="50" t="s">
        <v>345</v>
      </c>
      <c r="C44" s="444">
        <v>1</v>
      </c>
      <c r="D44" s="444">
        <v>89.9</v>
      </c>
      <c r="E44" s="444">
        <v>0</v>
      </c>
      <c r="F44" s="445">
        <v>49.6</v>
      </c>
      <c r="G44" s="444">
        <v>4.8</v>
      </c>
      <c r="H44" s="444">
        <v>3.1</v>
      </c>
      <c r="I44" s="444">
        <v>2</v>
      </c>
      <c r="J44" s="444">
        <v>1.2</v>
      </c>
      <c r="K44" s="444">
        <v>0.48</v>
      </c>
      <c r="L44" s="444">
        <v>0.04</v>
      </c>
      <c r="M44" s="444">
        <v>8</v>
      </c>
      <c r="N44" s="444">
        <v>110</v>
      </c>
      <c r="O44" s="444">
        <v>0.1</v>
      </c>
      <c r="P44" s="444">
        <v>14</v>
      </c>
      <c r="Q44" s="444">
        <v>50</v>
      </c>
      <c r="R44" s="444">
        <v>154</v>
      </c>
      <c r="S44" s="444">
        <v>0.39</v>
      </c>
      <c r="T44" s="444">
        <v>31</v>
      </c>
      <c r="U44" s="444">
        <v>1</v>
      </c>
      <c r="V44" s="444">
        <v>0.04</v>
      </c>
      <c r="W44" s="444">
        <v>0.17</v>
      </c>
      <c r="X44" s="444">
        <v>0.1</v>
      </c>
      <c r="Y44" s="444">
        <v>0.04</v>
      </c>
      <c r="Z44" s="444">
        <v>5</v>
      </c>
      <c r="AA44" s="444">
        <v>0.36</v>
      </c>
      <c r="AB44" s="444">
        <v>0.2</v>
      </c>
      <c r="AC44" s="444">
        <v>0.32</v>
      </c>
      <c r="AD44" s="444">
        <v>0.26</v>
      </c>
      <c r="AE44" s="444">
        <v>0.08</v>
      </c>
      <c r="AF44" s="444">
        <v>0.16</v>
      </c>
      <c r="AG44" s="444">
        <v>0.15</v>
      </c>
      <c r="AH44" s="444">
        <v>0.05</v>
      </c>
      <c r="AI44" s="444">
        <v>0.22</v>
      </c>
      <c r="AJ44" s="444">
        <v>0.12</v>
      </c>
      <c r="AK44" s="444">
        <v>0.09</v>
      </c>
    </row>
    <row r="45" spans="2:37" ht="20.25" customHeight="1" x14ac:dyDescent="0.25">
      <c r="B45" s="50" t="s">
        <v>313</v>
      </c>
      <c r="C45" s="444">
        <v>1</v>
      </c>
      <c r="D45" s="444">
        <v>87.5</v>
      </c>
      <c r="E45" s="444">
        <v>0</v>
      </c>
      <c r="F45" s="445">
        <v>63.4</v>
      </c>
      <c r="G45" s="444">
        <v>6.89</v>
      </c>
      <c r="H45" s="444">
        <v>1.66</v>
      </c>
      <c r="I45" s="444">
        <v>3.38</v>
      </c>
      <c r="J45" s="444">
        <v>1.44</v>
      </c>
      <c r="K45" s="444">
        <v>1.29</v>
      </c>
      <c r="L45" s="444">
        <v>0.65</v>
      </c>
      <c r="M45" s="444">
        <v>2.1</v>
      </c>
      <c r="N45" s="444">
        <v>41.88</v>
      </c>
      <c r="O45" s="444">
        <v>0.06</v>
      </c>
      <c r="P45" s="444">
        <v>5.13</v>
      </c>
      <c r="Q45" s="444">
        <v>17.399999999999999</v>
      </c>
      <c r="R45" s="444">
        <v>70</v>
      </c>
      <c r="S45" s="444">
        <v>0.65</v>
      </c>
      <c r="T45" s="444">
        <v>107.5</v>
      </c>
      <c r="U45" s="444">
        <v>0.38</v>
      </c>
      <c r="V45" s="444">
        <v>0.02</v>
      </c>
      <c r="W45" s="444">
        <v>0.08</v>
      </c>
      <c r="X45" s="444">
        <v>0.38</v>
      </c>
      <c r="Y45" s="444">
        <v>0.04</v>
      </c>
      <c r="Z45" s="444">
        <v>5</v>
      </c>
      <c r="AA45" s="444">
        <v>0.04</v>
      </c>
      <c r="AB45" s="444">
        <v>0.05</v>
      </c>
      <c r="AC45" s="444">
        <v>0.1</v>
      </c>
      <c r="AD45" s="444">
        <v>0.08</v>
      </c>
      <c r="AE45" s="444">
        <v>0.02</v>
      </c>
      <c r="AF45" s="444">
        <v>0.04</v>
      </c>
      <c r="AG45" s="444">
        <v>0.05</v>
      </c>
      <c r="AH45" s="444">
        <v>0.02</v>
      </c>
      <c r="AI45" s="444">
        <v>0.05</v>
      </c>
      <c r="AJ45" s="444">
        <v>0.05</v>
      </c>
      <c r="AK45" s="444">
        <v>0.03</v>
      </c>
    </row>
    <row r="46" spans="2:37" ht="20.25" customHeight="1" x14ac:dyDescent="0.25">
      <c r="B46" s="50" t="s">
        <v>249</v>
      </c>
      <c r="C46" s="444">
        <v>0.88</v>
      </c>
      <c r="D46" s="444">
        <v>74.39</v>
      </c>
      <c r="E46" s="444">
        <v>0</v>
      </c>
      <c r="F46" s="445">
        <v>154</v>
      </c>
      <c r="G46" s="444">
        <v>1.1100000000000001</v>
      </c>
      <c r="H46" s="444">
        <v>12.33</v>
      </c>
      <c r="I46" s="444">
        <v>11.14</v>
      </c>
      <c r="J46" s="444">
        <v>3.21</v>
      </c>
      <c r="K46" s="444">
        <v>4.3899999999999997</v>
      </c>
      <c r="L46" s="444">
        <v>1.92</v>
      </c>
      <c r="M46" s="444">
        <v>436.3</v>
      </c>
      <c r="N46" s="444">
        <v>55.42</v>
      </c>
      <c r="O46" s="444">
        <v>2.04</v>
      </c>
      <c r="P46" s="444">
        <v>11.94</v>
      </c>
      <c r="Q46" s="444">
        <v>133</v>
      </c>
      <c r="R46" s="444">
        <v>134</v>
      </c>
      <c r="S46" s="444">
        <v>1.36</v>
      </c>
      <c r="T46" s="444">
        <v>188.2</v>
      </c>
      <c r="U46" s="444">
        <v>0</v>
      </c>
      <c r="V46" s="444">
        <v>0.12</v>
      </c>
      <c r="W46" s="444">
        <v>0.36</v>
      </c>
      <c r="X46" s="444">
        <v>0.11</v>
      </c>
      <c r="Y46" s="444">
        <v>0.12</v>
      </c>
      <c r="Z46" s="444">
        <v>48.82</v>
      </c>
      <c r="AA46" s="444">
        <v>1.54</v>
      </c>
      <c r="AB46" s="444">
        <v>0.78</v>
      </c>
      <c r="AC46" s="444">
        <v>1.0900000000000001</v>
      </c>
      <c r="AD46" s="444">
        <v>0.86</v>
      </c>
      <c r="AE46" s="444">
        <v>0.42</v>
      </c>
      <c r="AF46" s="444">
        <v>0.71</v>
      </c>
      <c r="AG46" s="444">
        <v>0.63</v>
      </c>
      <c r="AH46" s="444">
        <v>0.18</v>
      </c>
      <c r="AI46" s="444">
        <v>0.85</v>
      </c>
      <c r="AJ46" s="444">
        <v>0.75</v>
      </c>
      <c r="AK46" s="444">
        <v>0.3</v>
      </c>
    </row>
    <row r="47" spans="2:37" ht="20.25" customHeight="1" x14ac:dyDescent="0.25">
      <c r="B47" s="50" t="s">
        <v>244</v>
      </c>
      <c r="C47" s="444">
        <v>1</v>
      </c>
      <c r="D47" s="444">
        <v>0</v>
      </c>
      <c r="E47" s="444">
        <v>0</v>
      </c>
      <c r="F47" s="445">
        <v>900</v>
      </c>
      <c r="G47" s="444">
        <v>0</v>
      </c>
      <c r="H47" s="444">
        <v>0</v>
      </c>
      <c r="I47" s="444">
        <v>100</v>
      </c>
      <c r="J47" s="444">
        <v>12.7</v>
      </c>
      <c r="K47" s="444">
        <v>24.2</v>
      </c>
      <c r="L47" s="444">
        <v>58</v>
      </c>
      <c r="M47" s="444">
        <v>0</v>
      </c>
      <c r="N47" s="444">
        <v>0</v>
      </c>
      <c r="O47" s="444">
        <v>0</v>
      </c>
      <c r="P47" s="444">
        <v>0</v>
      </c>
      <c r="Q47" s="444">
        <v>0</v>
      </c>
      <c r="R47" s="444">
        <v>0</v>
      </c>
      <c r="S47" s="444">
        <v>0</v>
      </c>
      <c r="T47" s="444">
        <v>0</v>
      </c>
      <c r="U47" s="444">
        <v>0</v>
      </c>
      <c r="V47" s="444">
        <v>0</v>
      </c>
      <c r="W47" s="444">
        <v>0</v>
      </c>
      <c r="X47" s="444">
        <v>0</v>
      </c>
      <c r="Y47" s="444">
        <v>0</v>
      </c>
      <c r="Z47" s="444">
        <v>0</v>
      </c>
      <c r="AA47" s="444">
        <v>0</v>
      </c>
      <c r="AB47" s="444">
        <v>0</v>
      </c>
      <c r="AC47" s="444">
        <v>0</v>
      </c>
      <c r="AD47" s="444">
        <v>0</v>
      </c>
      <c r="AE47" s="444">
        <v>0</v>
      </c>
      <c r="AF47" s="444">
        <v>0</v>
      </c>
      <c r="AG47" s="444">
        <v>0</v>
      </c>
      <c r="AH47" s="444">
        <v>0</v>
      </c>
      <c r="AI47" s="444">
        <v>0</v>
      </c>
      <c r="AJ47" s="444">
        <v>0</v>
      </c>
      <c r="AK47" s="444">
        <v>0</v>
      </c>
    </row>
    <row r="48" spans="2:37" ht="20.25" customHeight="1" thickBot="1" x14ac:dyDescent="0.3">
      <c r="B48" s="149" t="s">
        <v>242</v>
      </c>
      <c r="C48" s="446">
        <v>1</v>
      </c>
      <c r="D48" s="446">
        <v>1.34</v>
      </c>
      <c r="E48" s="446">
        <v>0</v>
      </c>
      <c r="F48" s="447">
        <v>380</v>
      </c>
      <c r="G48" s="446">
        <v>98.09</v>
      </c>
      <c r="H48" s="446">
        <v>0.12</v>
      </c>
      <c r="I48" s="446">
        <v>0</v>
      </c>
      <c r="J48" s="446">
        <v>0</v>
      </c>
      <c r="K48" s="446">
        <v>0</v>
      </c>
      <c r="L48" s="446">
        <v>0</v>
      </c>
      <c r="M48" s="446">
        <v>0</v>
      </c>
      <c r="N48" s="446">
        <v>51</v>
      </c>
      <c r="O48" s="446">
        <v>0.71</v>
      </c>
      <c r="P48" s="446">
        <v>0</v>
      </c>
      <c r="Q48" s="446">
        <v>1</v>
      </c>
      <c r="R48" s="446">
        <v>3</v>
      </c>
      <c r="S48" s="446">
        <v>0.03</v>
      </c>
      <c r="T48" s="446">
        <v>0</v>
      </c>
      <c r="U48" s="446">
        <v>0</v>
      </c>
      <c r="V48" s="446">
        <v>0.02</v>
      </c>
      <c r="W48" s="446">
        <v>0.11</v>
      </c>
      <c r="X48" s="446">
        <v>0.3</v>
      </c>
      <c r="Y48" s="446">
        <v>0.04</v>
      </c>
      <c r="Z48" s="446">
        <v>1</v>
      </c>
      <c r="AA48" s="446">
        <v>0</v>
      </c>
      <c r="AB48" s="446">
        <v>0</v>
      </c>
      <c r="AC48" s="446">
        <v>0</v>
      </c>
      <c r="AD48" s="446">
        <v>0</v>
      </c>
      <c r="AE48" s="446">
        <v>0</v>
      </c>
      <c r="AF48" s="446">
        <v>0</v>
      </c>
      <c r="AG48" s="446">
        <v>0</v>
      </c>
      <c r="AH48" s="446">
        <v>0</v>
      </c>
      <c r="AI48" s="446">
        <v>0</v>
      </c>
      <c r="AJ48" s="446">
        <v>0</v>
      </c>
      <c r="AK48" s="446">
        <v>0</v>
      </c>
    </row>
    <row r="49" spans="3:14" ht="18" customHeight="1" x14ac:dyDescent="0.2">
      <c r="C49" s="500" t="s">
        <v>588</v>
      </c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</row>
  </sheetData>
  <mergeCells count="6">
    <mergeCell ref="B3:J3"/>
    <mergeCell ref="C49:N49"/>
    <mergeCell ref="Q3:V3"/>
    <mergeCell ref="X3:AC3"/>
    <mergeCell ref="AE3:AJ3"/>
    <mergeCell ref="B4:B5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56" fitToWidth="0" orientation="landscape" r:id="rId1"/>
  <headerFooter>
    <oddFooter>&amp;C&amp;P de &amp;N</oddFooter>
  </headerFooter>
  <colBreaks count="2" manualBreakCount="2">
    <brk id="14" max="1048575" man="1"/>
    <brk id="2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52"/>
  <sheetViews>
    <sheetView showGridLines="0" zoomScaleNormal="100" workbookViewId="0">
      <selection activeCell="B7" sqref="B7"/>
    </sheetView>
  </sheetViews>
  <sheetFormatPr baseColWidth="10" defaultRowHeight="15" x14ac:dyDescent="0.25"/>
  <cols>
    <col min="1" max="1" width="2.85546875" style="8" customWidth="1"/>
    <col min="2" max="2" width="35" style="8" customWidth="1"/>
    <col min="3" max="3" width="12.28515625" style="8" customWidth="1"/>
    <col min="4" max="4" width="8.42578125" style="8" customWidth="1"/>
    <col min="5" max="5" width="8" style="8" customWidth="1"/>
    <col min="6" max="6" width="12.28515625" style="8" customWidth="1"/>
    <col min="7" max="7" width="8.42578125" style="8" customWidth="1"/>
    <col min="8" max="8" width="8" style="8" customWidth="1"/>
    <col min="9" max="9" width="12.28515625" style="8" customWidth="1"/>
    <col min="10" max="10" width="8.85546875" style="8" customWidth="1"/>
    <col min="11" max="11" width="8" style="8" customWidth="1"/>
    <col min="12" max="12" width="12.28515625" style="8" customWidth="1"/>
    <col min="13" max="13" width="8.5703125" style="8" customWidth="1"/>
    <col min="14" max="14" width="8" style="8" customWidth="1"/>
    <col min="15" max="15" width="12.28515625" style="8" customWidth="1"/>
    <col min="16" max="16" width="9.42578125" style="8" customWidth="1"/>
    <col min="17" max="17" width="8" style="8" customWidth="1"/>
    <col min="18" max="18" width="12.28515625" style="8" customWidth="1"/>
    <col min="19" max="19" width="8.85546875" style="8" customWidth="1"/>
    <col min="20" max="20" width="8" style="8" customWidth="1"/>
    <col min="21" max="16384" width="11.42578125" style="8"/>
  </cols>
  <sheetData>
    <row r="2" spans="2:20" ht="18" x14ac:dyDescent="0.25">
      <c r="B2" s="213" t="s">
        <v>599</v>
      </c>
    </row>
    <row r="3" spans="2:20" ht="28.5" customHeight="1" thickBot="1" x14ac:dyDescent="0.3">
      <c r="B3" s="568" t="s">
        <v>364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</row>
    <row r="4" spans="2:20" s="163" customFormat="1" x14ac:dyDescent="0.25">
      <c r="B4" s="569" t="s">
        <v>354</v>
      </c>
      <c r="C4" s="578" t="s">
        <v>346</v>
      </c>
      <c r="D4" s="579"/>
      <c r="E4" s="580"/>
      <c r="F4" s="578" t="s">
        <v>347</v>
      </c>
      <c r="G4" s="579"/>
      <c r="H4" s="580"/>
      <c r="I4" s="578" t="s">
        <v>348</v>
      </c>
      <c r="J4" s="579"/>
      <c r="K4" s="580"/>
      <c r="L4" s="578" t="s">
        <v>349</v>
      </c>
      <c r="M4" s="579"/>
      <c r="N4" s="580"/>
      <c r="O4" s="578" t="s">
        <v>350</v>
      </c>
      <c r="P4" s="579"/>
      <c r="Q4" s="580"/>
      <c r="R4" s="579" t="s">
        <v>351</v>
      </c>
      <c r="S4" s="579"/>
      <c r="T4" s="579"/>
    </row>
    <row r="5" spans="2:20" s="49" customFormat="1" ht="15.75" x14ac:dyDescent="0.25">
      <c r="B5" s="570"/>
      <c r="C5" s="572" t="s">
        <v>352</v>
      </c>
      <c r="D5" s="573"/>
      <c r="E5" s="574" t="s">
        <v>296</v>
      </c>
      <c r="F5" s="572" t="s">
        <v>352</v>
      </c>
      <c r="G5" s="573"/>
      <c r="H5" s="574" t="s">
        <v>353</v>
      </c>
      <c r="I5" s="572" t="s">
        <v>352</v>
      </c>
      <c r="J5" s="573"/>
      <c r="K5" s="574" t="s">
        <v>296</v>
      </c>
      <c r="L5" s="572" t="s">
        <v>352</v>
      </c>
      <c r="M5" s="573"/>
      <c r="N5" s="574" t="s">
        <v>296</v>
      </c>
      <c r="O5" s="572" t="s">
        <v>352</v>
      </c>
      <c r="P5" s="573"/>
      <c r="Q5" s="574" t="s">
        <v>296</v>
      </c>
      <c r="R5" s="572" t="s">
        <v>352</v>
      </c>
      <c r="S5" s="573"/>
      <c r="T5" s="576" t="s">
        <v>296</v>
      </c>
    </row>
    <row r="6" spans="2:20" ht="15.75" thickBot="1" x14ac:dyDescent="0.3">
      <c r="B6" s="571"/>
      <c r="C6" s="158" t="s">
        <v>367</v>
      </c>
      <c r="D6" s="157" t="s">
        <v>365</v>
      </c>
      <c r="E6" s="575"/>
      <c r="F6" s="158" t="s">
        <v>367</v>
      </c>
      <c r="G6" s="157" t="s">
        <v>365</v>
      </c>
      <c r="H6" s="575"/>
      <c r="I6" s="158" t="s">
        <v>367</v>
      </c>
      <c r="J6" s="157" t="s">
        <v>365</v>
      </c>
      <c r="K6" s="575"/>
      <c r="L6" s="158" t="s">
        <v>367</v>
      </c>
      <c r="M6" s="157" t="s">
        <v>365</v>
      </c>
      <c r="N6" s="575"/>
      <c r="O6" s="158" t="s">
        <v>367</v>
      </c>
      <c r="P6" s="157" t="s">
        <v>365</v>
      </c>
      <c r="Q6" s="575"/>
      <c r="R6" s="158" t="s">
        <v>367</v>
      </c>
      <c r="S6" s="157" t="s">
        <v>365</v>
      </c>
      <c r="T6" s="577"/>
    </row>
    <row r="7" spans="2:20" s="163" customFormat="1" ht="18" customHeight="1" x14ac:dyDescent="0.25">
      <c r="B7" s="56" t="s">
        <v>277</v>
      </c>
      <c r="C7" s="159">
        <v>1.29E-2</v>
      </c>
      <c r="D7" s="160">
        <v>13</v>
      </c>
      <c r="E7" s="161">
        <v>46</v>
      </c>
      <c r="F7" s="159">
        <v>1.7600000000000001E-2</v>
      </c>
      <c r="G7" s="160">
        <v>18</v>
      </c>
      <c r="H7" s="161">
        <v>64</v>
      </c>
      <c r="I7" s="159">
        <v>5.1999999999999998E-3</v>
      </c>
      <c r="J7" s="160">
        <v>11</v>
      </c>
      <c r="K7" s="161">
        <v>39</v>
      </c>
      <c r="L7" s="159">
        <v>8.3999999999999995E-3</v>
      </c>
      <c r="M7" s="160">
        <v>20</v>
      </c>
      <c r="N7" s="161">
        <v>71</v>
      </c>
      <c r="O7" s="159">
        <v>7.6E-3</v>
      </c>
      <c r="P7" s="160">
        <v>17</v>
      </c>
      <c r="Q7" s="161">
        <v>60</v>
      </c>
      <c r="R7" s="162">
        <v>8.8000000000000005E-3</v>
      </c>
      <c r="S7" s="160">
        <v>20</v>
      </c>
      <c r="T7" s="160">
        <v>71</v>
      </c>
    </row>
    <row r="8" spans="2:20" s="163" customFormat="1" ht="18" customHeight="1" x14ac:dyDescent="0.25">
      <c r="B8" s="56" t="s">
        <v>273</v>
      </c>
      <c r="C8" s="159">
        <v>8.9999999999999993E-3</v>
      </c>
      <c r="D8" s="160">
        <v>9</v>
      </c>
      <c r="E8" s="161">
        <v>35</v>
      </c>
      <c r="F8" s="159">
        <v>4.4000000000000003E-3</v>
      </c>
      <c r="G8" s="160">
        <v>5</v>
      </c>
      <c r="H8" s="161">
        <v>18</v>
      </c>
      <c r="I8" s="159">
        <v>5.1999999999999998E-3</v>
      </c>
      <c r="J8" s="160">
        <v>11</v>
      </c>
      <c r="K8" s="161">
        <v>43</v>
      </c>
      <c r="L8" s="159">
        <v>4.7999999999999996E-3</v>
      </c>
      <c r="M8" s="160">
        <v>12</v>
      </c>
      <c r="N8" s="161">
        <v>45</v>
      </c>
      <c r="O8" s="159">
        <v>4.8999999999999998E-3</v>
      </c>
      <c r="P8" s="160">
        <v>11</v>
      </c>
      <c r="Q8" s="161">
        <v>43</v>
      </c>
      <c r="R8" s="162">
        <v>8.8000000000000005E-3</v>
      </c>
      <c r="S8" s="160">
        <v>20</v>
      </c>
      <c r="T8" s="160">
        <v>78</v>
      </c>
    </row>
    <row r="9" spans="2:20" s="163" customFormat="1" ht="18" customHeight="1" x14ac:dyDescent="0.25">
      <c r="B9" s="56" t="s">
        <v>355</v>
      </c>
      <c r="C9" s="159">
        <v>0</v>
      </c>
      <c r="D9" s="160">
        <v>0</v>
      </c>
      <c r="E9" s="161">
        <v>0</v>
      </c>
      <c r="F9" s="159">
        <v>5.8999999999999999E-3</v>
      </c>
      <c r="G9" s="160">
        <v>6</v>
      </c>
      <c r="H9" s="161">
        <v>23</v>
      </c>
      <c r="I9" s="159">
        <v>1.9E-3</v>
      </c>
      <c r="J9" s="160">
        <v>4</v>
      </c>
      <c r="K9" s="161">
        <v>15</v>
      </c>
      <c r="L9" s="159">
        <v>3.5999999999999999E-3</v>
      </c>
      <c r="M9" s="160">
        <v>9</v>
      </c>
      <c r="N9" s="161">
        <v>32</v>
      </c>
      <c r="O9" s="159">
        <v>2.2000000000000001E-3</v>
      </c>
      <c r="P9" s="160">
        <v>5</v>
      </c>
      <c r="Q9" s="161">
        <v>19</v>
      </c>
      <c r="R9" s="162">
        <v>5.3E-3</v>
      </c>
      <c r="S9" s="160">
        <v>12</v>
      </c>
      <c r="T9" s="160">
        <v>46</v>
      </c>
    </row>
    <row r="10" spans="2:20" s="163" customFormat="1" ht="18" customHeight="1" x14ac:dyDescent="0.25">
      <c r="B10" s="56" t="s">
        <v>356</v>
      </c>
      <c r="C10" s="159">
        <v>1.29E-2</v>
      </c>
      <c r="D10" s="160">
        <v>13</v>
      </c>
      <c r="E10" s="161">
        <v>27</v>
      </c>
      <c r="F10" s="159">
        <v>8.7800000000000003E-2</v>
      </c>
      <c r="G10" s="160">
        <v>90</v>
      </c>
      <c r="H10" s="161">
        <v>190</v>
      </c>
      <c r="I10" s="159">
        <v>9.8400000000000001E-2</v>
      </c>
      <c r="J10" s="160">
        <v>210</v>
      </c>
      <c r="K10" s="161">
        <v>443</v>
      </c>
      <c r="L10" s="159">
        <v>0.11310000000000001</v>
      </c>
      <c r="M10" s="160">
        <v>270</v>
      </c>
      <c r="N10" s="161">
        <v>570</v>
      </c>
      <c r="O10" s="159">
        <v>9.3700000000000006E-2</v>
      </c>
      <c r="P10" s="160">
        <v>210</v>
      </c>
      <c r="Q10" s="161">
        <v>443</v>
      </c>
      <c r="R10" s="162">
        <v>6.6000000000000003E-2</v>
      </c>
      <c r="S10" s="160">
        <v>150</v>
      </c>
      <c r="T10" s="160">
        <v>317</v>
      </c>
    </row>
    <row r="11" spans="2:20" s="163" customFormat="1" ht="18" customHeight="1" x14ac:dyDescent="0.25">
      <c r="B11" s="56" t="s">
        <v>261</v>
      </c>
      <c r="C11" s="159">
        <v>0</v>
      </c>
      <c r="D11" s="160">
        <v>0</v>
      </c>
      <c r="E11" s="161">
        <v>0</v>
      </c>
      <c r="F11" s="159">
        <v>6.7999999999999996E-3</v>
      </c>
      <c r="G11" s="160">
        <v>7</v>
      </c>
      <c r="H11" s="161">
        <v>18</v>
      </c>
      <c r="I11" s="159">
        <v>9.4000000000000004E-3</v>
      </c>
      <c r="J11" s="160">
        <v>20</v>
      </c>
      <c r="K11" s="161">
        <v>50</v>
      </c>
      <c r="L11" s="159">
        <v>1.26E-2</v>
      </c>
      <c r="M11" s="160">
        <v>30</v>
      </c>
      <c r="N11" s="161">
        <v>75</v>
      </c>
      <c r="O11" s="159">
        <v>6.1999999999999998E-3</v>
      </c>
      <c r="P11" s="160">
        <v>14</v>
      </c>
      <c r="Q11" s="161">
        <v>35</v>
      </c>
      <c r="R11" s="162">
        <v>9.7000000000000003E-3</v>
      </c>
      <c r="S11" s="160">
        <v>22</v>
      </c>
      <c r="T11" s="160">
        <v>55</v>
      </c>
    </row>
    <row r="12" spans="2:20" s="163" customFormat="1" ht="18" customHeight="1" x14ac:dyDescent="0.25">
      <c r="B12" s="56" t="s">
        <v>257</v>
      </c>
      <c r="C12" s="159">
        <v>3.0000000000000001E-3</v>
      </c>
      <c r="D12" s="160">
        <v>3</v>
      </c>
      <c r="E12" s="161">
        <v>10</v>
      </c>
      <c r="F12" s="159">
        <v>5.8999999999999999E-3</v>
      </c>
      <c r="G12" s="160">
        <v>6</v>
      </c>
      <c r="H12" s="161">
        <v>20</v>
      </c>
      <c r="I12" s="159">
        <v>6.1000000000000004E-3</v>
      </c>
      <c r="J12" s="160">
        <v>13</v>
      </c>
      <c r="K12" s="161">
        <v>44</v>
      </c>
      <c r="L12" s="159">
        <v>8.3999999999999995E-3</v>
      </c>
      <c r="M12" s="160">
        <v>20</v>
      </c>
      <c r="N12" s="161">
        <v>68</v>
      </c>
      <c r="O12" s="159">
        <v>7.6E-3</v>
      </c>
      <c r="P12" s="160">
        <v>17</v>
      </c>
      <c r="Q12" s="161">
        <v>58</v>
      </c>
      <c r="R12" s="162">
        <v>8.8000000000000005E-3</v>
      </c>
      <c r="S12" s="160">
        <v>20</v>
      </c>
      <c r="T12" s="160">
        <v>68</v>
      </c>
    </row>
    <row r="13" spans="2:20" s="163" customFormat="1" ht="18" customHeight="1" x14ac:dyDescent="0.25">
      <c r="B13" s="56" t="s">
        <v>299</v>
      </c>
      <c r="C13" s="159">
        <v>0</v>
      </c>
      <c r="D13" s="160">
        <v>0</v>
      </c>
      <c r="E13" s="161">
        <v>0</v>
      </c>
      <c r="F13" s="159">
        <v>8.8000000000000005E-3</v>
      </c>
      <c r="G13" s="160">
        <v>9</v>
      </c>
      <c r="H13" s="161">
        <v>27</v>
      </c>
      <c r="I13" s="159">
        <v>9.4000000000000004E-3</v>
      </c>
      <c r="J13" s="160">
        <v>20</v>
      </c>
      <c r="K13" s="161">
        <v>60</v>
      </c>
      <c r="L13" s="159">
        <v>1.26E-2</v>
      </c>
      <c r="M13" s="160">
        <v>30</v>
      </c>
      <c r="N13" s="161">
        <v>90</v>
      </c>
      <c r="O13" s="159">
        <v>1.1599999999999999E-2</v>
      </c>
      <c r="P13" s="160">
        <v>26</v>
      </c>
      <c r="Q13" s="161">
        <v>78</v>
      </c>
      <c r="R13" s="162">
        <v>1.7600000000000001E-2</v>
      </c>
      <c r="S13" s="160">
        <v>40</v>
      </c>
      <c r="T13" s="160">
        <v>120</v>
      </c>
    </row>
    <row r="14" spans="2:20" s="163" customFormat="1" ht="18" customHeight="1" x14ac:dyDescent="0.25">
      <c r="B14" s="56" t="s">
        <v>245</v>
      </c>
      <c r="C14" s="159">
        <v>6.0000000000000001E-3</v>
      </c>
      <c r="D14" s="160">
        <v>6</v>
      </c>
      <c r="E14" s="161">
        <v>21</v>
      </c>
      <c r="F14" s="159">
        <v>1.37E-2</v>
      </c>
      <c r="G14" s="160">
        <v>14</v>
      </c>
      <c r="H14" s="161">
        <v>49</v>
      </c>
      <c r="I14" s="159">
        <v>2.3400000000000001E-2</v>
      </c>
      <c r="J14" s="160">
        <v>50</v>
      </c>
      <c r="K14" s="161">
        <v>174</v>
      </c>
      <c r="L14" s="159">
        <v>2.93E-2</v>
      </c>
      <c r="M14" s="160">
        <v>70</v>
      </c>
      <c r="N14" s="161">
        <v>243</v>
      </c>
      <c r="O14" s="159">
        <v>2.23E-2</v>
      </c>
      <c r="P14" s="160">
        <v>50</v>
      </c>
      <c r="Q14" s="161">
        <v>174</v>
      </c>
      <c r="R14" s="162">
        <v>8.8000000000000005E-3</v>
      </c>
      <c r="S14" s="160">
        <v>20</v>
      </c>
      <c r="T14" s="160">
        <v>69</v>
      </c>
    </row>
    <row r="15" spans="2:20" s="163" customFormat="1" ht="18" customHeight="1" x14ac:dyDescent="0.25">
      <c r="B15" s="56" t="s">
        <v>300</v>
      </c>
      <c r="C15" s="159">
        <v>6.0000000000000001E-3</v>
      </c>
      <c r="D15" s="160">
        <v>6</v>
      </c>
      <c r="E15" s="161">
        <v>21</v>
      </c>
      <c r="F15" s="159">
        <v>5.4000000000000003E-3</v>
      </c>
      <c r="G15" s="160">
        <v>6</v>
      </c>
      <c r="H15" s="161">
        <v>19</v>
      </c>
      <c r="I15" s="159">
        <v>4.7000000000000002E-3</v>
      </c>
      <c r="J15" s="160">
        <v>10</v>
      </c>
      <c r="K15" s="161">
        <v>35</v>
      </c>
      <c r="L15" s="159">
        <v>4.1999999999999997E-3</v>
      </c>
      <c r="M15" s="160">
        <v>10</v>
      </c>
      <c r="N15" s="161">
        <v>35</v>
      </c>
      <c r="O15" s="159">
        <v>4.4999999999999997E-3</v>
      </c>
      <c r="P15" s="160">
        <v>10</v>
      </c>
      <c r="Q15" s="161">
        <v>35</v>
      </c>
      <c r="R15" s="162">
        <v>5.3E-3</v>
      </c>
      <c r="S15" s="160">
        <v>12</v>
      </c>
      <c r="T15" s="160">
        <v>42</v>
      </c>
    </row>
    <row r="16" spans="2:20" s="163" customFormat="1" ht="18" customHeight="1" x14ac:dyDescent="0.25">
      <c r="B16" s="56" t="s">
        <v>357</v>
      </c>
      <c r="C16" s="159">
        <v>0</v>
      </c>
      <c r="D16" s="160">
        <v>0</v>
      </c>
      <c r="E16" s="161">
        <v>0</v>
      </c>
      <c r="F16" s="159">
        <v>2E-3</v>
      </c>
      <c r="G16" s="160">
        <v>2</v>
      </c>
      <c r="H16" s="161">
        <v>8</v>
      </c>
      <c r="I16" s="159">
        <v>3.0000000000000001E-3</v>
      </c>
      <c r="J16" s="160">
        <v>6</v>
      </c>
      <c r="K16" s="161">
        <v>27</v>
      </c>
      <c r="L16" s="159">
        <v>4.7999999999999996E-3</v>
      </c>
      <c r="M16" s="160">
        <v>12</v>
      </c>
      <c r="N16" s="161">
        <v>49</v>
      </c>
      <c r="O16" s="159">
        <v>6.7000000000000002E-3</v>
      </c>
      <c r="P16" s="160">
        <v>15</v>
      </c>
      <c r="Q16" s="161">
        <v>63</v>
      </c>
      <c r="R16" s="162">
        <v>3.5000000000000001E-3</v>
      </c>
      <c r="S16" s="160">
        <v>8</v>
      </c>
      <c r="T16" s="160">
        <v>34</v>
      </c>
    </row>
    <row r="17" spans="2:20" s="163" customFormat="1" ht="18" customHeight="1" x14ac:dyDescent="0.25">
      <c r="B17" s="56" t="s">
        <v>276</v>
      </c>
      <c r="C17" s="159">
        <v>0</v>
      </c>
      <c r="D17" s="160">
        <v>0</v>
      </c>
      <c r="E17" s="161">
        <v>0</v>
      </c>
      <c r="F17" s="159">
        <v>1.0699999999999999E-2</v>
      </c>
      <c r="G17" s="160">
        <v>11</v>
      </c>
      <c r="H17" s="161">
        <v>12</v>
      </c>
      <c r="I17" s="159">
        <v>9.4000000000000004E-3</v>
      </c>
      <c r="J17" s="160">
        <v>20</v>
      </c>
      <c r="K17" s="161">
        <v>23</v>
      </c>
      <c r="L17" s="159">
        <v>8.3999999999999995E-3</v>
      </c>
      <c r="M17" s="160">
        <v>20</v>
      </c>
      <c r="N17" s="161">
        <v>23</v>
      </c>
      <c r="O17" s="159">
        <v>9.7000000000000003E-3</v>
      </c>
      <c r="P17" s="160">
        <v>22</v>
      </c>
      <c r="Q17" s="161">
        <v>25</v>
      </c>
      <c r="R17" s="162">
        <v>1.1900000000000001E-2</v>
      </c>
      <c r="S17" s="160">
        <v>27</v>
      </c>
      <c r="T17" s="160">
        <v>31</v>
      </c>
    </row>
    <row r="18" spans="2:20" s="163" customFormat="1" ht="18" customHeight="1" x14ac:dyDescent="0.25">
      <c r="B18" s="56" t="s">
        <v>272</v>
      </c>
      <c r="C18" s="159">
        <v>0</v>
      </c>
      <c r="D18" s="160">
        <v>0</v>
      </c>
      <c r="E18" s="161">
        <v>0</v>
      </c>
      <c r="F18" s="159">
        <v>1.66E-2</v>
      </c>
      <c r="G18" s="160">
        <v>17</v>
      </c>
      <c r="H18" s="161">
        <v>3</v>
      </c>
      <c r="I18" s="159">
        <v>1.6400000000000001E-2</v>
      </c>
      <c r="J18" s="160">
        <v>35</v>
      </c>
      <c r="K18" s="161">
        <v>7</v>
      </c>
      <c r="L18" s="159">
        <v>2.0899999999999998E-2</v>
      </c>
      <c r="M18" s="160">
        <v>50</v>
      </c>
      <c r="N18" s="161">
        <v>10</v>
      </c>
      <c r="O18" s="159">
        <v>1.9199999999999998E-2</v>
      </c>
      <c r="P18" s="160">
        <v>43</v>
      </c>
      <c r="Q18" s="161">
        <v>9</v>
      </c>
      <c r="R18" s="162">
        <v>1.89E-2</v>
      </c>
      <c r="S18" s="160">
        <v>43</v>
      </c>
      <c r="T18" s="160">
        <v>9</v>
      </c>
    </row>
    <row r="19" spans="2:20" s="163" customFormat="1" ht="18" customHeight="1" x14ac:dyDescent="0.25">
      <c r="B19" s="56" t="s">
        <v>57</v>
      </c>
      <c r="C19" s="159">
        <v>2.0899999999999998E-2</v>
      </c>
      <c r="D19" s="160">
        <v>21</v>
      </c>
      <c r="E19" s="161">
        <v>7</v>
      </c>
      <c r="F19" s="159">
        <v>4.19E-2</v>
      </c>
      <c r="G19" s="160">
        <v>43</v>
      </c>
      <c r="H19" s="161">
        <v>14</v>
      </c>
      <c r="I19" s="159">
        <v>1.8700000000000001E-2</v>
      </c>
      <c r="J19" s="160">
        <v>40</v>
      </c>
      <c r="K19" s="161">
        <v>13</v>
      </c>
      <c r="L19" s="159">
        <v>3.3500000000000002E-2</v>
      </c>
      <c r="M19" s="160">
        <v>80</v>
      </c>
      <c r="N19" s="161">
        <v>27</v>
      </c>
      <c r="O19" s="159">
        <v>3.2099999999999997E-2</v>
      </c>
      <c r="P19" s="160">
        <v>72</v>
      </c>
      <c r="Q19" s="161">
        <v>24</v>
      </c>
      <c r="R19" s="162">
        <v>3.1699999999999999E-2</v>
      </c>
      <c r="S19" s="160">
        <v>72</v>
      </c>
      <c r="T19" s="160">
        <v>24</v>
      </c>
    </row>
    <row r="20" spans="2:20" s="163" customFormat="1" ht="18" customHeight="1" x14ac:dyDescent="0.25">
      <c r="B20" s="56" t="s">
        <v>265</v>
      </c>
      <c r="C20" s="159">
        <v>1.3899999999999999E-2</v>
      </c>
      <c r="D20" s="160">
        <v>14</v>
      </c>
      <c r="E20" s="161">
        <v>3</v>
      </c>
      <c r="F20" s="159">
        <v>1.37E-2</v>
      </c>
      <c r="G20" s="160">
        <v>14</v>
      </c>
      <c r="H20" s="161">
        <v>3</v>
      </c>
      <c r="I20" s="159">
        <v>1.9300000000000001E-2</v>
      </c>
      <c r="J20" s="160">
        <v>41</v>
      </c>
      <c r="K20" s="161">
        <v>8</v>
      </c>
      <c r="L20" s="159">
        <v>1.7999999999999999E-2</v>
      </c>
      <c r="M20" s="160">
        <v>43</v>
      </c>
      <c r="N20" s="161">
        <v>8</v>
      </c>
      <c r="O20" s="159">
        <v>2.5399999999999999E-2</v>
      </c>
      <c r="P20" s="160">
        <v>57</v>
      </c>
      <c r="Q20" s="161">
        <v>11</v>
      </c>
      <c r="R20" s="162">
        <v>1.89E-2</v>
      </c>
      <c r="S20" s="160">
        <v>43</v>
      </c>
      <c r="T20" s="160">
        <v>8</v>
      </c>
    </row>
    <row r="21" spans="2:20" s="163" customFormat="1" ht="18" customHeight="1" x14ac:dyDescent="0.25">
      <c r="B21" s="56" t="s">
        <v>263</v>
      </c>
      <c r="C21" s="159">
        <v>0</v>
      </c>
      <c r="D21" s="160">
        <v>0</v>
      </c>
      <c r="E21" s="161">
        <v>0</v>
      </c>
      <c r="F21" s="159">
        <v>1.95E-2</v>
      </c>
      <c r="G21" s="160">
        <v>20</v>
      </c>
      <c r="H21" s="161">
        <v>7</v>
      </c>
      <c r="I21" s="159">
        <v>1.41E-2</v>
      </c>
      <c r="J21" s="160">
        <v>30</v>
      </c>
      <c r="K21" s="161">
        <v>10</v>
      </c>
      <c r="L21" s="159">
        <v>2.5100000000000001E-2</v>
      </c>
      <c r="M21" s="160">
        <v>60</v>
      </c>
      <c r="N21" s="161">
        <v>21</v>
      </c>
      <c r="O21" s="159">
        <v>2.23E-2</v>
      </c>
      <c r="P21" s="160">
        <v>50</v>
      </c>
      <c r="Q21" s="161">
        <v>17</v>
      </c>
      <c r="R21" s="162">
        <v>2.1999999999999999E-2</v>
      </c>
      <c r="S21" s="160">
        <v>50</v>
      </c>
      <c r="T21" s="160">
        <v>17</v>
      </c>
    </row>
    <row r="22" spans="2:20" s="163" customFormat="1" ht="18" customHeight="1" x14ac:dyDescent="0.25">
      <c r="B22" s="56" t="s">
        <v>260</v>
      </c>
      <c r="C22" s="159">
        <v>1.3899999999999999E-2</v>
      </c>
      <c r="D22" s="160">
        <v>14</v>
      </c>
      <c r="E22" s="161">
        <v>4</v>
      </c>
      <c r="F22" s="159">
        <v>2.1000000000000001E-2</v>
      </c>
      <c r="G22" s="160">
        <v>22</v>
      </c>
      <c r="H22" s="161">
        <v>6</v>
      </c>
      <c r="I22" s="159">
        <v>1.2200000000000001E-2</v>
      </c>
      <c r="J22" s="160">
        <v>26</v>
      </c>
      <c r="K22" s="161">
        <v>7</v>
      </c>
      <c r="L22" s="159">
        <v>2.2599999999999999E-2</v>
      </c>
      <c r="M22" s="160">
        <v>54</v>
      </c>
      <c r="N22" s="161">
        <v>15</v>
      </c>
      <c r="O22" s="159">
        <v>1.9199999999999998E-2</v>
      </c>
      <c r="P22" s="160">
        <v>43</v>
      </c>
      <c r="Q22" s="161">
        <v>12</v>
      </c>
      <c r="R22" s="162">
        <v>2.64E-2</v>
      </c>
      <c r="S22" s="160">
        <v>60</v>
      </c>
      <c r="T22" s="160">
        <v>16</v>
      </c>
    </row>
    <row r="23" spans="2:20" s="163" customFormat="1" ht="18" customHeight="1" x14ac:dyDescent="0.25">
      <c r="B23" s="56" t="s">
        <v>54</v>
      </c>
      <c r="C23" s="159">
        <v>0</v>
      </c>
      <c r="D23" s="160">
        <v>0</v>
      </c>
      <c r="E23" s="161">
        <v>0</v>
      </c>
      <c r="F23" s="159">
        <v>0</v>
      </c>
      <c r="G23" s="160">
        <v>0</v>
      </c>
      <c r="H23" s="161">
        <v>0</v>
      </c>
      <c r="I23" s="159">
        <v>5.1000000000000004E-3</v>
      </c>
      <c r="J23" s="160">
        <v>11</v>
      </c>
      <c r="K23" s="161">
        <v>4</v>
      </c>
      <c r="L23" s="159">
        <v>6.3E-3</v>
      </c>
      <c r="M23" s="160">
        <v>15</v>
      </c>
      <c r="N23" s="161">
        <v>6</v>
      </c>
      <c r="O23" s="159">
        <v>4.4999999999999997E-3</v>
      </c>
      <c r="P23" s="160">
        <v>10</v>
      </c>
      <c r="Q23" s="161">
        <v>4</v>
      </c>
      <c r="R23" s="162">
        <v>0</v>
      </c>
      <c r="S23" s="160">
        <v>0</v>
      </c>
      <c r="T23" s="160">
        <v>0</v>
      </c>
    </row>
    <row r="24" spans="2:20" s="163" customFormat="1" ht="18" customHeight="1" x14ac:dyDescent="0.25">
      <c r="B24" s="56" t="s">
        <v>55</v>
      </c>
      <c r="C24" s="159">
        <v>8.0000000000000002E-3</v>
      </c>
      <c r="D24" s="160">
        <v>8</v>
      </c>
      <c r="E24" s="161">
        <v>1</v>
      </c>
      <c r="F24" s="159">
        <v>4.9700000000000001E-2</v>
      </c>
      <c r="G24" s="160">
        <v>51</v>
      </c>
      <c r="H24" s="161">
        <v>8</v>
      </c>
      <c r="I24" s="159">
        <v>4.3299999999999998E-2</v>
      </c>
      <c r="J24" s="160">
        <v>92</v>
      </c>
      <c r="K24" s="161">
        <v>15</v>
      </c>
      <c r="L24" s="159">
        <v>5.3600000000000002E-2</v>
      </c>
      <c r="M24" s="160">
        <v>128</v>
      </c>
      <c r="N24" s="161">
        <v>20</v>
      </c>
      <c r="O24" s="159">
        <v>5.7599999999999998E-2</v>
      </c>
      <c r="P24" s="160">
        <v>129</v>
      </c>
      <c r="Q24" s="161">
        <v>20</v>
      </c>
      <c r="R24" s="162">
        <v>5.6300000000000003E-2</v>
      </c>
      <c r="S24" s="160">
        <v>128</v>
      </c>
      <c r="T24" s="160">
        <v>20</v>
      </c>
    </row>
    <row r="25" spans="2:20" s="163" customFormat="1" ht="18" customHeight="1" x14ac:dyDescent="0.25">
      <c r="B25" s="56" t="s">
        <v>302</v>
      </c>
      <c r="C25" s="159">
        <v>2.0899999999999998E-2</v>
      </c>
      <c r="D25" s="160">
        <v>21</v>
      </c>
      <c r="E25" s="161">
        <v>4</v>
      </c>
      <c r="F25" s="159">
        <v>4.1399999999999999E-2</v>
      </c>
      <c r="G25" s="160">
        <v>43</v>
      </c>
      <c r="H25" s="161">
        <v>8</v>
      </c>
      <c r="I25" s="159">
        <v>3.7499999999999999E-2</v>
      </c>
      <c r="J25" s="160">
        <v>80</v>
      </c>
      <c r="K25" s="161">
        <v>15</v>
      </c>
      <c r="L25" s="159">
        <v>3.3500000000000002E-2</v>
      </c>
      <c r="M25" s="160">
        <v>80</v>
      </c>
      <c r="N25" s="161">
        <v>15</v>
      </c>
      <c r="O25" s="159">
        <v>1.9599999999999999E-2</v>
      </c>
      <c r="P25" s="160">
        <v>44</v>
      </c>
      <c r="Q25" s="161">
        <v>8</v>
      </c>
      <c r="R25" s="162">
        <v>2.64E-2</v>
      </c>
      <c r="S25" s="160">
        <v>60</v>
      </c>
      <c r="T25" s="160">
        <v>11</v>
      </c>
    </row>
    <row r="26" spans="2:20" s="163" customFormat="1" ht="18" customHeight="1" x14ac:dyDescent="0.25">
      <c r="B26" s="56" t="s">
        <v>250</v>
      </c>
      <c r="C26" s="159">
        <v>0</v>
      </c>
      <c r="D26" s="160">
        <v>0</v>
      </c>
      <c r="E26" s="161">
        <v>0</v>
      </c>
      <c r="F26" s="159">
        <v>6.7999999999999996E-3</v>
      </c>
      <c r="G26" s="160">
        <v>7</v>
      </c>
      <c r="H26" s="161">
        <v>1</v>
      </c>
      <c r="I26" s="159">
        <v>1.15E-2</v>
      </c>
      <c r="J26" s="160">
        <v>25</v>
      </c>
      <c r="K26" s="161">
        <v>5</v>
      </c>
      <c r="L26" s="159">
        <v>2.5100000000000001E-2</v>
      </c>
      <c r="M26" s="160">
        <v>60</v>
      </c>
      <c r="N26" s="161">
        <v>12</v>
      </c>
      <c r="O26" s="159">
        <v>1.78E-2</v>
      </c>
      <c r="P26" s="160">
        <v>40</v>
      </c>
      <c r="Q26" s="161">
        <v>8</v>
      </c>
      <c r="R26" s="162">
        <v>1.14E-2</v>
      </c>
      <c r="S26" s="160">
        <v>26</v>
      </c>
      <c r="T26" s="160">
        <v>5</v>
      </c>
    </row>
    <row r="27" spans="2:20" s="163" customFormat="1" ht="18" customHeight="1" x14ac:dyDescent="0.25">
      <c r="B27" s="56" t="s">
        <v>303</v>
      </c>
      <c r="C27" s="159">
        <v>7.0000000000000001E-3</v>
      </c>
      <c r="D27" s="160">
        <v>7</v>
      </c>
      <c r="E27" s="161">
        <v>4</v>
      </c>
      <c r="F27" s="159">
        <v>2.8299999999999999E-2</v>
      </c>
      <c r="G27" s="160">
        <v>29</v>
      </c>
      <c r="H27" s="161">
        <v>18</v>
      </c>
      <c r="I27" s="159">
        <v>2.3400000000000001E-2</v>
      </c>
      <c r="J27" s="160">
        <v>50</v>
      </c>
      <c r="K27" s="161">
        <v>32</v>
      </c>
      <c r="L27" s="159">
        <v>3.4299999999999997E-2</v>
      </c>
      <c r="M27" s="160">
        <v>82</v>
      </c>
      <c r="N27" s="161">
        <v>52</v>
      </c>
      <c r="O27" s="159">
        <v>3.6600000000000001E-2</v>
      </c>
      <c r="P27" s="160">
        <v>82</v>
      </c>
      <c r="Q27" s="161">
        <v>52</v>
      </c>
      <c r="R27" s="162">
        <v>2.1999999999999999E-2</v>
      </c>
      <c r="S27" s="160">
        <v>50</v>
      </c>
      <c r="T27" s="160">
        <v>32</v>
      </c>
    </row>
    <row r="28" spans="2:20" s="163" customFormat="1" ht="18" customHeight="1" x14ac:dyDescent="0.25">
      <c r="B28" s="56" t="s">
        <v>358</v>
      </c>
      <c r="C28" s="159">
        <v>0</v>
      </c>
      <c r="D28" s="160">
        <v>0</v>
      </c>
      <c r="E28" s="161">
        <v>0</v>
      </c>
      <c r="F28" s="159">
        <v>4.8999999999999998E-3</v>
      </c>
      <c r="G28" s="160">
        <v>5</v>
      </c>
      <c r="H28" s="161">
        <v>2</v>
      </c>
      <c r="I28" s="159">
        <v>6.7999999999999996E-3</v>
      </c>
      <c r="J28" s="160">
        <v>14</v>
      </c>
      <c r="K28" s="161">
        <v>4</v>
      </c>
      <c r="L28" s="159">
        <v>8.3999999999999995E-3</v>
      </c>
      <c r="M28" s="160">
        <v>20</v>
      </c>
      <c r="N28" s="161">
        <v>6</v>
      </c>
      <c r="O28" s="159">
        <v>6.7000000000000002E-3</v>
      </c>
      <c r="P28" s="160">
        <v>15</v>
      </c>
      <c r="Q28" s="161">
        <v>5</v>
      </c>
      <c r="R28" s="162">
        <v>6.6E-3</v>
      </c>
      <c r="S28" s="160">
        <v>15</v>
      </c>
      <c r="T28" s="160">
        <v>5</v>
      </c>
    </row>
    <row r="29" spans="2:20" s="163" customFormat="1" ht="18" customHeight="1" x14ac:dyDescent="0.25">
      <c r="B29" s="56" t="s">
        <v>243</v>
      </c>
      <c r="C29" s="159">
        <v>2.5899999999999999E-2</v>
      </c>
      <c r="D29" s="160">
        <v>26</v>
      </c>
      <c r="E29" s="161">
        <v>9</v>
      </c>
      <c r="F29" s="159">
        <v>3.2199999999999999E-2</v>
      </c>
      <c r="G29" s="160">
        <v>33</v>
      </c>
      <c r="H29" s="161">
        <v>11</v>
      </c>
      <c r="I29" s="159">
        <v>2.9100000000000001E-2</v>
      </c>
      <c r="J29" s="160">
        <v>62</v>
      </c>
      <c r="K29" s="161">
        <v>22</v>
      </c>
      <c r="L29" s="159">
        <v>3.5999999999999997E-2</v>
      </c>
      <c r="M29" s="160">
        <v>86</v>
      </c>
      <c r="N29" s="161">
        <v>30</v>
      </c>
      <c r="O29" s="159">
        <v>3.7900000000000003E-2</v>
      </c>
      <c r="P29" s="160">
        <v>85</v>
      </c>
      <c r="Q29" s="161">
        <v>30</v>
      </c>
      <c r="R29" s="162">
        <v>3.7400000000000003E-2</v>
      </c>
      <c r="S29" s="160">
        <v>85</v>
      </c>
      <c r="T29" s="160">
        <v>30</v>
      </c>
    </row>
    <row r="30" spans="2:20" s="163" customFormat="1" ht="18" customHeight="1" x14ac:dyDescent="0.25">
      <c r="B30" s="56" t="s">
        <v>241</v>
      </c>
      <c r="C30" s="159">
        <v>2.5899999999999999E-2</v>
      </c>
      <c r="D30" s="160">
        <v>26</v>
      </c>
      <c r="E30" s="161">
        <v>4</v>
      </c>
      <c r="F30" s="159">
        <v>2.7799999999999998E-2</v>
      </c>
      <c r="G30" s="160">
        <v>29</v>
      </c>
      <c r="H30" s="161">
        <v>4</v>
      </c>
      <c r="I30" s="159">
        <v>2.9100000000000001E-2</v>
      </c>
      <c r="J30" s="160">
        <v>62</v>
      </c>
      <c r="K30" s="161">
        <v>8</v>
      </c>
      <c r="L30" s="159">
        <v>3.5999999999999997E-2</v>
      </c>
      <c r="M30" s="160">
        <v>86</v>
      </c>
      <c r="N30" s="161">
        <v>12</v>
      </c>
      <c r="O30" s="159">
        <v>3.7900000000000003E-2</v>
      </c>
      <c r="P30" s="160">
        <v>85</v>
      </c>
      <c r="Q30" s="161">
        <v>12</v>
      </c>
      <c r="R30" s="162">
        <v>3.7400000000000003E-2</v>
      </c>
      <c r="S30" s="160">
        <v>85</v>
      </c>
      <c r="T30" s="160">
        <v>12</v>
      </c>
    </row>
    <row r="31" spans="2:20" s="163" customFormat="1" ht="18" customHeight="1" x14ac:dyDescent="0.25">
      <c r="B31" s="56" t="s">
        <v>240</v>
      </c>
      <c r="C31" s="159">
        <v>1.9900000000000001E-2</v>
      </c>
      <c r="D31" s="160">
        <v>20</v>
      </c>
      <c r="E31" s="161">
        <v>7</v>
      </c>
      <c r="F31" s="159">
        <v>3.9E-2</v>
      </c>
      <c r="G31" s="160">
        <v>40</v>
      </c>
      <c r="H31" s="161">
        <v>13</v>
      </c>
      <c r="I31" s="159">
        <v>9.3700000000000006E-2</v>
      </c>
      <c r="J31" s="160">
        <v>200</v>
      </c>
      <c r="K31" s="161">
        <v>66</v>
      </c>
      <c r="L31" s="159">
        <v>5.0299999999999997E-2</v>
      </c>
      <c r="M31" s="160">
        <v>120</v>
      </c>
      <c r="N31" s="161">
        <v>39</v>
      </c>
      <c r="O31" s="159">
        <v>4.24E-2</v>
      </c>
      <c r="P31" s="160">
        <v>95</v>
      </c>
      <c r="Q31" s="161">
        <v>31</v>
      </c>
      <c r="R31" s="162">
        <v>7.9200000000000007E-2</v>
      </c>
      <c r="S31" s="160">
        <v>180</v>
      </c>
      <c r="T31" s="160">
        <v>59</v>
      </c>
    </row>
    <row r="32" spans="2:20" s="163" customFormat="1" ht="18" customHeight="1" x14ac:dyDescent="0.25">
      <c r="B32" s="56" t="s">
        <v>238</v>
      </c>
      <c r="C32" s="159">
        <v>1.6899999999999998E-2</v>
      </c>
      <c r="D32" s="160">
        <v>17</v>
      </c>
      <c r="E32" s="161">
        <v>5</v>
      </c>
      <c r="F32" s="159">
        <v>2.7799999999999998E-2</v>
      </c>
      <c r="G32" s="160">
        <v>29</v>
      </c>
      <c r="H32" s="161">
        <v>8</v>
      </c>
      <c r="I32" s="159">
        <v>2.8400000000000002E-2</v>
      </c>
      <c r="J32" s="160">
        <v>61</v>
      </c>
      <c r="K32" s="161">
        <v>16</v>
      </c>
      <c r="L32" s="159">
        <v>3.5200000000000002E-2</v>
      </c>
      <c r="M32" s="160">
        <v>84</v>
      </c>
      <c r="N32" s="161">
        <v>22</v>
      </c>
      <c r="O32" s="159">
        <v>4.82E-2</v>
      </c>
      <c r="P32" s="160">
        <v>108</v>
      </c>
      <c r="Q32" s="161">
        <v>29</v>
      </c>
      <c r="R32" s="162">
        <v>6.1600000000000002E-2</v>
      </c>
      <c r="S32" s="160">
        <v>140</v>
      </c>
      <c r="T32" s="160">
        <v>37</v>
      </c>
    </row>
    <row r="33" spans="2:20" s="163" customFormat="1" ht="18" customHeight="1" x14ac:dyDescent="0.25">
      <c r="B33" s="56" t="s">
        <v>304</v>
      </c>
      <c r="C33" s="159">
        <v>1.9900000000000001E-2</v>
      </c>
      <c r="D33" s="160">
        <v>20</v>
      </c>
      <c r="E33" s="161">
        <v>13</v>
      </c>
      <c r="F33" s="159">
        <v>3.9E-2</v>
      </c>
      <c r="G33" s="160">
        <v>40</v>
      </c>
      <c r="H33" s="161">
        <v>26</v>
      </c>
      <c r="I33" s="159">
        <v>3.9800000000000002E-2</v>
      </c>
      <c r="J33" s="160">
        <v>85</v>
      </c>
      <c r="K33" s="161">
        <v>55</v>
      </c>
      <c r="L33" s="159">
        <v>4.19E-2</v>
      </c>
      <c r="M33" s="160">
        <v>100</v>
      </c>
      <c r="N33" s="161">
        <v>65</v>
      </c>
      <c r="O33" s="159">
        <v>4.4600000000000001E-2</v>
      </c>
      <c r="P33" s="160">
        <v>100</v>
      </c>
      <c r="Q33" s="161">
        <v>65</v>
      </c>
      <c r="R33" s="162">
        <v>4.3999999999999997E-2</v>
      </c>
      <c r="S33" s="160">
        <v>100</v>
      </c>
      <c r="T33" s="160">
        <v>65</v>
      </c>
    </row>
    <row r="34" spans="2:20" s="163" customFormat="1" ht="18" customHeight="1" x14ac:dyDescent="0.25">
      <c r="B34" s="56" t="s">
        <v>359</v>
      </c>
      <c r="C34" s="159">
        <v>0</v>
      </c>
      <c r="D34" s="160">
        <v>0</v>
      </c>
      <c r="E34" s="161">
        <v>0</v>
      </c>
      <c r="F34" s="159">
        <v>0</v>
      </c>
      <c r="G34" s="160">
        <v>0</v>
      </c>
      <c r="H34" s="161">
        <v>0</v>
      </c>
      <c r="I34" s="159">
        <v>4.1999999999999997E-3</v>
      </c>
      <c r="J34" s="160">
        <v>9</v>
      </c>
      <c r="K34" s="161">
        <v>27</v>
      </c>
      <c r="L34" s="159">
        <v>3.5999999999999999E-3</v>
      </c>
      <c r="M34" s="160">
        <v>9</v>
      </c>
      <c r="N34" s="161">
        <v>25</v>
      </c>
      <c r="O34" s="159">
        <v>4.0000000000000001E-3</v>
      </c>
      <c r="P34" s="160">
        <v>9</v>
      </c>
      <c r="Q34" s="161">
        <v>27</v>
      </c>
      <c r="R34" s="162">
        <v>0</v>
      </c>
      <c r="S34" s="160">
        <v>0</v>
      </c>
      <c r="T34" s="160">
        <v>0</v>
      </c>
    </row>
    <row r="35" spans="2:20" s="163" customFormat="1" ht="18" customHeight="1" x14ac:dyDescent="0.25">
      <c r="B35" s="56" t="s">
        <v>307</v>
      </c>
      <c r="C35" s="159">
        <v>2.0899999999999998E-2</v>
      </c>
      <c r="D35" s="160">
        <v>21</v>
      </c>
      <c r="E35" s="161">
        <v>32</v>
      </c>
      <c r="F35" s="159">
        <v>1.66E-2</v>
      </c>
      <c r="G35" s="160">
        <v>17</v>
      </c>
      <c r="H35" s="161">
        <v>26</v>
      </c>
      <c r="I35" s="159">
        <v>1.5900000000000001E-2</v>
      </c>
      <c r="J35" s="160">
        <v>34</v>
      </c>
      <c r="K35" s="161">
        <v>51</v>
      </c>
      <c r="L35" s="159">
        <v>2.1399999999999999E-2</v>
      </c>
      <c r="M35" s="160">
        <v>51</v>
      </c>
      <c r="N35" s="161">
        <v>77</v>
      </c>
      <c r="O35" s="159">
        <v>1.9400000000000001E-2</v>
      </c>
      <c r="P35" s="160">
        <v>43</v>
      </c>
      <c r="Q35" s="161">
        <v>66</v>
      </c>
      <c r="R35" s="162">
        <v>2.1999999999999999E-2</v>
      </c>
      <c r="S35" s="160">
        <v>50</v>
      </c>
      <c r="T35" s="160">
        <v>75</v>
      </c>
    </row>
    <row r="36" spans="2:20" s="163" customFormat="1" ht="18" customHeight="1" x14ac:dyDescent="0.25">
      <c r="B36" s="56" t="s">
        <v>360</v>
      </c>
      <c r="C36" s="159">
        <v>2.0899999999999998E-2</v>
      </c>
      <c r="D36" s="160">
        <v>21</v>
      </c>
      <c r="E36" s="161">
        <v>50</v>
      </c>
      <c r="F36" s="159">
        <v>1.66E-2</v>
      </c>
      <c r="G36" s="160">
        <v>17</v>
      </c>
      <c r="H36" s="161">
        <v>41</v>
      </c>
      <c r="I36" s="159">
        <v>1.5900000000000001E-2</v>
      </c>
      <c r="J36" s="160">
        <v>34</v>
      </c>
      <c r="K36" s="161">
        <v>81</v>
      </c>
      <c r="L36" s="159">
        <v>2.1399999999999999E-2</v>
      </c>
      <c r="M36" s="160">
        <v>51</v>
      </c>
      <c r="N36" s="161">
        <v>122</v>
      </c>
      <c r="O36" s="159">
        <v>1.8700000000000001E-2</v>
      </c>
      <c r="P36" s="160">
        <v>42</v>
      </c>
      <c r="Q36" s="161">
        <v>100</v>
      </c>
      <c r="R36" s="162">
        <v>8.8000000000000005E-3</v>
      </c>
      <c r="S36" s="160">
        <v>20</v>
      </c>
      <c r="T36" s="160">
        <v>48</v>
      </c>
    </row>
    <row r="37" spans="2:20" s="163" customFormat="1" ht="18" customHeight="1" x14ac:dyDescent="0.25">
      <c r="B37" s="56" t="s">
        <v>308</v>
      </c>
      <c r="C37" s="159">
        <v>0</v>
      </c>
      <c r="D37" s="160">
        <v>0</v>
      </c>
      <c r="E37" s="161">
        <v>0</v>
      </c>
      <c r="F37" s="159">
        <v>8.3000000000000001E-3</v>
      </c>
      <c r="G37" s="160">
        <v>9</v>
      </c>
      <c r="H37" s="161">
        <v>24</v>
      </c>
      <c r="I37" s="159">
        <v>7.7999999999999996E-3</v>
      </c>
      <c r="J37" s="160">
        <v>17</v>
      </c>
      <c r="K37" s="161">
        <v>47</v>
      </c>
      <c r="L37" s="159">
        <v>1.09E-2</v>
      </c>
      <c r="M37" s="160">
        <v>26</v>
      </c>
      <c r="N37" s="161">
        <v>73</v>
      </c>
      <c r="O37" s="159">
        <v>7.6E-3</v>
      </c>
      <c r="P37" s="160">
        <v>17</v>
      </c>
      <c r="Q37" s="161">
        <v>48</v>
      </c>
      <c r="R37" s="162">
        <v>6.6E-3</v>
      </c>
      <c r="S37" s="160">
        <v>15</v>
      </c>
      <c r="T37" s="160">
        <v>42</v>
      </c>
    </row>
    <row r="38" spans="2:20" s="163" customFormat="1" ht="18" customHeight="1" x14ac:dyDescent="0.25">
      <c r="B38" s="56" t="s">
        <v>255</v>
      </c>
      <c r="C38" s="159">
        <v>0</v>
      </c>
      <c r="D38" s="160">
        <v>0</v>
      </c>
      <c r="E38" s="161">
        <v>0</v>
      </c>
      <c r="F38" s="159">
        <v>8.3000000000000001E-3</v>
      </c>
      <c r="G38" s="160">
        <v>9</v>
      </c>
      <c r="H38" s="161">
        <v>4</v>
      </c>
      <c r="I38" s="159">
        <v>1.2200000000000001E-2</v>
      </c>
      <c r="J38" s="160">
        <v>26</v>
      </c>
      <c r="K38" s="161">
        <v>12</v>
      </c>
      <c r="L38" s="159">
        <v>1.5900000000000001E-2</v>
      </c>
      <c r="M38" s="160">
        <v>38</v>
      </c>
      <c r="N38" s="161">
        <v>17</v>
      </c>
      <c r="O38" s="159">
        <v>1.29E-2</v>
      </c>
      <c r="P38" s="160">
        <v>29</v>
      </c>
      <c r="Q38" s="161">
        <v>13</v>
      </c>
      <c r="R38" s="162">
        <v>6.6E-3</v>
      </c>
      <c r="S38" s="160">
        <v>15</v>
      </c>
      <c r="T38" s="160">
        <v>7</v>
      </c>
    </row>
    <row r="39" spans="2:20" s="163" customFormat="1" ht="18" customHeight="1" x14ac:dyDescent="0.25">
      <c r="B39" s="56" t="s">
        <v>309</v>
      </c>
      <c r="C39" s="159">
        <v>0</v>
      </c>
      <c r="D39" s="160">
        <v>0</v>
      </c>
      <c r="E39" s="161">
        <v>0</v>
      </c>
      <c r="F39" s="159">
        <v>3.3999999999999998E-3</v>
      </c>
      <c r="G39" s="160">
        <v>4</v>
      </c>
      <c r="H39" s="161">
        <v>11</v>
      </c>
      <c r="I39" s="159">
        <v>7.0000000000000001E-3</v>
      </c>
      <c r="J39" s="160">
        <v>15</v>
      </c>
      <c r="K39" s="161">
        <v>47</v>
      </c>
      <c r="L39" s="159">
        <v>2.0999999999999999E-3</v>
      </c>
      <c r="M39" s="160">
        <v>5</v>
      </c>
      <c r="N39" s="161">
        <v>16</v>
      </c>
      <c r="O39" s="159">
        <v>2.2000000000000001E-3</v>
      </c>
      <c r="P39" s="160">
        <v>5</v>
      </c>
      <c r="Q39" s="161">
        <v>16</v>
      </c>
      <c r="R39" s="162">
        <v>0</v>
      </c>
      <c r="S39" s="160">
        <v>0</v>
      </c>
      <c r="T39" s="160">
        <v>0</v>
      </c>
    </row>
    <row r="40" spans="2:20" s="163" customFormat="1" ht="18" customHeight="1" x14ac:dyDescent="0.25">
      <c r="B40" s="56" t="s">
        <v>310</v>
      </c>
      <c r="C40" s="159">
        <v>8.9999999999999993E-3</v>
      </c>
      <c r="D40" s="160">
        <v>9</v>
      </c>
      <c r="E40" s="161">
        <v>15</v>
      </c>
      <c r="F40" s="159">
        <v>1.37E-2</v>
      </c>
      <c r="G40" s="160">
        <v>14</v>
      </c>
      <c r="H40" s="161">
        <v>23</v>
      </c>
      <c r="I40" s="159">
        <v>2.1100000000000001E-2</v>
      </c>
      <c r="J40" s="160">
        <v>45</v>
      </c>
      <c r="K40" s="161">
        <v>74</v>
      </c>
      <c r="L40" s="159">
        <v>8.3999999999999995E-3</v>
      </c>
      <c r="M40" s="160">
        <v>20</v>
      </c>
      <c r="N40" s="161">
        <v>33</v>
      </c>
      <c r="O40" s="159">
        <v>1.5599999999999999E-2</v>
      </c>
      <c r="P40" s="160">
        <v>35</v>
      </c>
      <c r="Q40" s="161">
        <v>57</v>
      </c>
      <c r="R40" s="162">
        <v>1.7600000000000001E-2</v>
      </c>
      <c r="S40" s="160">
        <v>40</v>
      </c>
      <c r="T40" s="160">
        <v>66</v>
      </c>
    </row>
    <row r="41" spans="2:20" s="163" customFormat="1" ht="18" customHeight="1" x14ac:dyDescent="0.25">
      <c r="B41" s="56" t="s">
        <v>311</v>
      </c>
      <c r="C41" s="159">
        <v>0</v>
      </c>
      <c r="D41" s="160">
        <v>0</v>
      </c>
      <c r="E41" s="161">
        <v>0</v>
      </c>
      <c r="F41" s="159">
        <v>0.29249999999999998</v>
      </c>
      <c r="G41" s="160">
        <v>300</v>
      </c>
      <c r="H41" s="161">
        <v>186</v>
      </c>
      <c r="I41" s="159">
        <v>0.23430000000000001</v>
      </c>
      <c r="J41" s="160">
        <v>500</v>
      </c>
      <c r="K41" s="161">
        <v>310</v>
      </c>
      <c r="L41" s="159">
        <v>0</v>
      </c>
      <c r="M41" s="160">
        <v>0</v>
      </c>
      <c r="N41" s="161">
        <v>0</v>
      </c>
      <c r="O41" s="159">
        <v>0</v>
      </c>
      <c r="P41" s="160">
        <v>0</v>
      </c>
      <c r="Q41" s="161">
        <v>0</v>
      </c>
      <c r="R41" s="162">
        <v>0</v>
      </c>
      <c r="S41" s="160">
        <v>0</v>
      </c>
      <c r="T41" s="160">
        <v>0</v>
      </c>
    </row>
    <row r="42" spans="2:20" s="163" customFormat="1" ht="18" customHeight="1" x14ac:dyDescent="0.25">
      <c r="B42" s="56" t="s">
        <v>218</v>
      </c>
      <c r="C42" s="159">
        <v>0</v>
      </c>
      <c r="D42" s="160">
        <v>0</v>
      </c>
      <c r="E42" s="161">
        <v>0</v>
      </c>
      <c r="F42" s="159">
        <v>0</v>
      </c>
      <c r="G42" s="160">
        <v>0</v>
      </c>
      <c r="H42" s="161">
        <v>0</v>
      </c>
      <c r="I42" s="159">
        <v>0</v>
      </c>
      <c r="J42" s="160">
        <v>0</v>
      </c>
      <c r="K42" s="161">
        <v>0</v>
      </c>
      <c r="L42" s="159">
        <v>0.16750000000000001</v>
      </c>
      <c r="M42" s="160">
        <v>400</v>
      </c>
      <c r="N42" s="161">
        <v>200</v>
      </c>
      <c r="O42" s="159">
        <v>0.17849999999999999</v>
      </c>
      <c r="P42" s="160">
        <v>400</v>
      </c>
      <c r="Q42" s="161">
        <v>200</v>
      </c>
      <c r="R42" s="162">
        <v>0</v>
      </c>
      <c r="S42" s="160">
        <v>0</v>
      </c>
      <c r="T42" s="160">
        <v>0</v>
      </c>
    </row>
    <row r="43" spans="2:20" s="163" customFormat="1" ht="18" customHeight="1" x14ac:dyDescent="0.25">
      <c r="B43" s="56" t="s">
        <v>312</v>
      </c>
      <c r="C43" s="159">
        <v>0.51790000000000003</v>
      </c>
      <c r="D43" s="160">
        <v>520</v>
      </c>
      <c r="E43" s="161">
        <v>317</v>
      </c>
      <c r="F43" s="159">
        <v>0</v>
      </c>
      <c r="G43" s="160">
        <v>0</v>
      </c>
      <c r="H43" s="161">
        <v>0</v>
      </c>
      <c r="I43" s="159">
        <v>0</v>
      </c>
      <c r="J43" s="160">
        <v>0</v>
      </c>
      <c r="K43" s="161">
        <v>0</v>
      </c>
      <c r="L43" s="159">
        <v>0</v>
      </c>
      <c r="M43" s="160">
        <v>0</v>
      </c>
      <c r="N43" s="161">
        <v>0</v>
      </c>
      <c r="O43" s="159">
        <v>0</v>
      </c>
      <c r="P43" s="160">
        <v>0</v>
      </c>
      <c r="Q43" s="161">
        <v>0</v>
      </c>
      <c r="R43" s="162">
        <v>0</v>
      </c>
      <c r="S43" s="160">
        <v>0</v>
      </c>
      <c r="T43" s="160">
        <v>0</v>
      </c>
    </row>
    <row r="44" spans="2:20" s="163" customFormat="1" ht="18" customHeight="1" x14ac:dyDescent="0.25">
      <c r="B44" s="56" t="s">
        <v>267</v>
      </c>
      <c r="C44" s="159">
        <v>0</v>
      </c>
      <c r="D44" s="160">
        <v>0</v>
      </c>
      <c r="E44" s="161">
        <v>0</v>
      </c>
      <c r="F44" s="159">
        <v>1.37E-2</v>
      </c>
      <c r="G44" s="160">
        <v>14</v>
      </c>
      <c r="H44" s="161">
        <v>9</v>
      </c>
      <c r="I44" s="159">
        <v>4.6899999999999997E-2</v>
      </c>
      <c r="J44" s="160">
        <v>100</v>
      </c>
      <c r="K44" s="161">
        <v>63</v>
      </c>
      <c r="L44" s="159">
        <v>1.7999999999999999E-2</v>
      </c>
      <c r="M44" s="160">
        <v>43</v>
      </c>
      <c r="N44" s="161">
        <v>27</v>
      </c>
      <c r="O44" s="159">
        <v>5.3499999999999999E-2</v>
      </c>
      <c r="P44" s="160">
        <v>120</v>
      </c>
      <c r="Q44" s="161">
        <v>76</v>
      </c>
      <c r="R44" s="162">
        <v>4.3999999999999997E-2</v>
      </c>
      <c r="S44" s="160">
        <v>100</v>
      </c>
      <c r="T44" s="160">
        <v>63</v>
      </c>
    </row>
    <row r="45" spans="2:20" s="163" customFormat="1" ht="18" customHeight="1" x14ac:dyDescent="0.25">
      <c r="B45" s="56" t="s">
        <v>361</v>
      </c>
      <c r="C45" s="159">
        <v>0.17929999999999999</v>
      </c>
      <c r="D45" s="160">
        <v>180</v>
      </c>
      <c r="E45" s="161">
        <v>114</v>
      </c>
      <c r="F45" s="159">
        <v>0</v>
      </c>
      <c r="G45" s="160">
        <v>0</v>
      </c>
      <c r="H45" s="161">
        <v>0</v>
      </c>
      <c r="I45" s="159">
        <v>0</v>
      </c>
      <c r="J45" s="160">
        <v>0</v>
      </c>
      <c r="K45" s="161">
        <v>0</v>
      </c>
      <c r="L45" s="159">
        <v>0</v>
      </c>
      <c r="M45" s="160">
        <v>0</v>
      </c>
      <c r="N45" s="161">
        <v>0</v>
      </c>
      <c r="O45" s="159">
        <v>0</v>
      </c>
      <c r="P45" s="160">
        <v>0</v>
      </c>
      <c r="Q45" s="161">
        <v>0</v>
      </c>
      <c r="R45" s="162">
        <v>0</v>
      </c>
      <c r="S45" s="160">
        <v>0</v>
      </c>
      <c r="T45" s="160">
        <v>0</v>
      </c>
    </row>
    <row r="46" spans="2:20" s="163" customFormat="1" ht="18" customHeight="1" x14ac:dyDescent="0.25">
      <c r="B46" s="56" t="s">
        <v>366</v>
      </c>
      <c r="C46" s="159">
        <v>0</v>
      </c>
      <c r="D46" s="160">
        <v>0</v>
      </c>
      <c r="E46" s="161">
        <v>0</v>
      </c>
      <c r="F46" s="159">
        <v>0</v>
      </c>
      <c r="G46" s="160">
        <v>0</v>
      </c>
      <c r="H46" s="161">
        <v>0</v>
      </c>
      <c r="I46" s="159">
        <v>0</v>
      </c>
      <c r="J46" s="160">
        <v>0</v>
      </c>
      <c r="K46" s="161">
        <v>0</v>
      </c>
      <c r="L46" s="159">
        <v>0</v>
      </c>
      <c r="M46" s="160">
        <v>0</v>
      </c>
      <c r="N46" s="161">
        <v>0</v>
      </c>
      <c r="O46" s="159">
        <v>0</v>
      </c>
      <c r="P46" s="160">
        <v>0</v>
      </c>
      <c r="Q46" s="161">
        <v>0</v>
      </c>
      <c r="R46" s="162">
        <v>0.21110000000000001</v>
      </c>
      <c r="S46" s="160">
        <v>480</v>
      </c>
      <c r="T46" s="160">
        <v>238</v>
      </c>
    </row>
    <row r="47" spans="2:20" s="163" customFormat="1" ht="18" customHeight="1" x14ac:dyDescent="0.25">
      <c r="B47" s="56" t="s">
        <v>249</v>
      </c>
      <c r="C47" s="159">
        <v>6.0000000000000001E-3</v>
      </c>
      <c r="D47" s="160">
        <v>6</v>
      </c>
      <c r="E47" s="161">
        <v>8</v>
      </c>
      <c r="F47" s="159">
        <v>2.24E-2</v>
      </c>
      <c r="G47" s="160">
        <v>23</v>
      </c>
      <c r="H47" s="161">
        <v>31</v>
      </c>
      <c r="I47" s="159">
        <v>1.17E-2</v>
      </c>
      <c r="J47" s="160">
        <v>25</v>
      </c>
      <c r="K47" s="161">
        <v>34</v>
      </c>
      <c r="L47" s="159">
        <v>1.09E-2</v>
      </c>
      <c r="M47" s="160">
        <v>26</v>
      </c>
      <c r="N47" s="161">
        <v>35</v>
      </c>
      <c r="O47" s="159">
        <v>1.1599999999999999E-2</v>
      </c>
      <c r="P47" s="160">
        <v>26</v>
      </c>
      <c r="Q47" s="161">
        <v>35</v>
      </c>
      <c r="R47" s="162">
        <v>1.14E-2</v>
      </c>
      <c r="S47" s="160">
        <v>26</v>
      </c>
      <c r="T47" s="160">
        <v>35</v>
      </c>
    </row>
    <row r="48" spans="2:20" s="163" customFormat="1" ht="18" customHeight="1" x14ac:dyDescent="0.25">
      <c r="B48" s="56" t="s">
        <v>244</v>
      </c>
      <c r="C48" s="159">
        <v>3.0000000000000001E-3</v>
      </c>
      <c r="D48" s="160">
        <v>3</v>
      </c>
      <c r="E48" s="161">
        <v>27</v>
      </c>
      <c r="F48" s="159">
        <v>1.17E-2</v>
      </c>
      <c r="G48" s="160">
        <v>12</v>
      </c>
      <c r="H48" s="161">
        <v>108</v>
      </c>
      <c r="I48" s="159">
        <v>9.4000000000000004E-3</v>
      </c>
      <c r="J48" s="160">
        <v>20</v>
      </c>
      <c r="K48" s="161">
        <v>180</v>
      </c>
      <c r="L48" s="159">
        <v>1.6799999999999999E-2</v>
      </c>
      <c r="M48" s="160">
        <v>40</v>
      </c>
      <c r="N48" s="161">
        <v>360</v>
      </c>
      <c r="O48" s="159">
        <v>1.5599999999999999E-2</v>
      </c>
      <c r="P48" s="160">
        <v>35</v>
      </c>
      <c r="Q48" s="161">
        <v>315</v>
      </c>
      <c r="R48" s="162">
        <v>1.0999999999999999E-2</v>
      </c>
      <c r="S48" s="160">
        <v>25</v>
      </c>
      <c r="T48" s="160">
        <v>225</v>
      </c>
    </row>
    <row r="49" spans="2:20" s="163" customFormat="1" ht="18" customHeight="1" thickBot="1" x14ac:dyDescent="0.3">
      <c r="B49" s="56" t="s">
        <v>242</v>
      </c>
      <c r="C49" s="159">
        <v>0</v>
      </c>
      <c r="D49" s="160">
        <v>0</v>
      </c>
      <c r="E49" s="161">
        <v>0</v>
      </c>
      <c r="F49" s="159">
        <v>1.46E-2</v>
      </c>
      <c r="G49" s="160">
        <v>15</v>
      </c>
      <c r="H49" s="161">
        <v>57</v>
      </c>
      <c r="I49" s="159">
        <v>9.4000000000000004E-3</v>
      </c>
      <c r="J49" s="160">
        <v>20</v>
      </c>
      <c r="K49" s="161">
        <v>76</v>
      </c>
      <c r="L49" s="159">
        <v>1.26E-2</v>
      </c>
      <c r="M49" s="160">
        <v>30</v>
      </c>
      <c r="N49" s="161">
        <v>114</v>
      </c>
      <c r="O49" s="159">
        <v>1.12E-2</v>
      </c>
      <c r="P49" s="160">
        <v>25</v>
      </c>
      <c r="Q49" s="161">
        <v>95</v>
      </c>
      <c r="R49" s="162">
        <v>6.6E-3</v>
      </c>
      <c r="S49" s="160">
        <v>15</v>
      </c>
      <c r="T49" s="160">
        <v>57</v>
      </c>
    </row>
    <row r="50" spans="2:20" s="163" customFormat="1" ht="18" customHeight="1" x14ac:dyDescent="0.25">
      <c r="B50" s="164" t="s">
        <v>362</v>
      </c>
      <c r="C50" s="165">
        <v>1</v>
      </c>
      <c r="D50" s="166">
        <v>1004</v>
      </c>
      <c r="E50" s="167">
        <v>783</v>
      </c>
      <c r="F50" s="165">
        <v>1</v>
      </c>
      <c r="G50" s="166">
        <v>1026</v>
      </c>
      <c r="H50" s="167">
        <v>1099</v>
      </c>
      <c r="I50" s="165">
        <v>1</v>
      </c>
      <c r="J50" s="166">
        <v>2134</v>
      </c>
      <c r="K50" s="167">
        <v>2242</v>
      </c>
      <c r="L50" s="165">
        <v>1</v>
      </c>
      <c r="M50" s="166">
        <v>2388</v>
      </c>
      <c r="N50" s="167">
        <v>2759</v>
      </c>
      <c r="O50" s="165">
        <v>1</v>
      </c>
      <c r="P50" s="166">
        <v>2241</v>
      </c>
      <c r="Q50" s="167">
        <v>2416</v>
      </c>
      <c r="R50" s="168">
        <v>1</v>
      </c>
      <c r="S50" s="166">
        <v>2274</v>
      </c>
      <c r="T50" s="166">
        <v>2136</v>
      </c>
    </row>
    <row r="51" spans="2:20" s="174" customFormat="1" ht="18" customHeight="1" thickBot="1" x14ac:dyDescent="0.3">
      <c r="B51" s="169" t="s">
        <v>363</v>
      </c>
      <c r="C51" s="170">
        <v>0.78</v>
      </c>
      <c r="D51" s="171"/>
      <c r="E51" s="172"/>
      <c r="F51" s="170">
        <v>1.0720000000000001</v>
      </c>
      <c r="G51" s="171"/>
      <c r="H51" s="172"/>
      <c r="I51" s="170">
        <v>1.0509999999999999</v>
      </c>
      <c r="J51" s="171"/>
      <c r="K51" s="172"/>
      <c r="L51" s="170">
        <v>1.1559999999999999</v>
      </c>
      <c r="M51" s="171"/>
      <c r="N51" s="172"/>
      <c r="O51" s="170">
        <v>1.0780000000000001</v>
      </c>
      <c r="P51" s="171"/>
      <c r="Q51" s="172"/>
      <c r="R51" s="173">
        <v>0.94</v>
      </c>
      <c r="S51" s="171"/>
      <c r="T51" s="171"/>
    </row>
    <row r="52" spans="2:20" ht="30" customHeight="1" x14ac:dyDescent="0.2">
      <c r="B52" s="500" t="s">
        <v>588</v>
      </c>
      <c r="C52" s="500"/>
      <c r="D52" s="500"/>
      <c r="E52" s="500"/>
      <c r="F52" s="500"/>
      <c r="G52" s="500"/>
      <c r="H52" s="500"/>
      <c r="I52" s="500"/>
    </row>
  </sheetData>
  <mergeCells count="21">
    <mergeCell ref="I4:K4"/>
    <mergeCell ref="L4:N4"/>
    <mergeCell ref="O4:Q4"/>
    <mergeCell ref="R4:T4"/>
    <mergeCell ref="B52:I52"/>
    <mergeCell ref="B3:T3"/>
    <mergeCell ref="B4:B6"/>
    <mergeCell ref="L5:M5"/>
    <mergeCell ref="N5:N6"/>
    <mergeCell ref="O5:P5"/>
    <mergeCell ref="Q5:Q6"/>
    <mergeCell ref="R5:S5"/>
    <mergeCell ref="T5:T6"/>
    <mergeCell ref="C5:D5"/>
    <mergeCell ref="E5:E6"/>
    <mergeCell ref="F5:G5"/>
    <mergeCell ref="H5:H6"/>
    <mergeCell ref="I5:J5"/>
    <mergeCell ref="K5:K6"/>
    <mergeCell ref="C4:E4"/>
    <mergeCell ref="F4:H4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55" fitToWidth="0" orientation="landscape" r:id="rId1"/>
  <headerFooter>
    <oddFooter>&amp;C&amp;P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7"/>
  <sheetViews>
    <sheetView showGridLines="0" zoomScaleNormal="100" zoomScaleSheetLayoutView="85" workbookViewId="0">
      <selection activeCell="B7" sqref="B7"/>
    </sheetView>
  </sheetViews>
  <sheetFormatPr baseColWidth="10" defaultRowHeight="15" x14ac:dyDescent="0.25"/>
  <cols>
    <col min="1" max="1" width="2.85546875" style="15" customWidth="1"/>
    <col min="2" max="2" width="11.42578125" style="15"/>
    <col min="3" max="8" width="13.28515625" style="15" customWidth="1"/>
    <col min="9" max="16384" width="11.42578125" style="15"/>
  </cols>
  <sheetData>
    <row r="2" spans="2:8" ht="18" x14ac:dyDescent="0.25">
      <c r="B2" s="424" t="s">
        <v>600</v>
      </c>
    </row>
    <row r="3" spans="2:8" ht="48" customHeight="1" thickBot="1" x14ac:dyDescent="0.3">
      <c r="B3" s="514" t="s">
        <v>374</v>
      </c>
      <c r="C3" s="514"/>
      <c r="D3" s="514"/>
      <c r="E3" s="514"/>
      <c r="F3" s="514"/>
      <c r="G3" s="514"/>
      <c r="H3" s="514"/>
    </row>
    <row r="4" spans="2:8" ht="15.75" x14ac:dyDescent="0.25">
      <c r="B4" s="521" t="s">
        <v>370</v>
      </c>
      <c r="C4" s="581" t="s">
        <v>368</v>
      </c>
      <c r="D4" s="581"/>
      <c r="E4" s="581"/>
      <c r="F4" s="582" t="s">
        <v>369</v>
      </c>
      <c r="G4" s="581"/>
      <c r="H4" s="581"/>
    </row>
    <row r="5" spans="2:8" ht="28.5" thickBot="1" x14ac:dyDescent="0.3">
      <c r="B5" s="583"/>
      <c r="C5" s="177" t="s">
        <v>371</v>
      </c>
      <c r="D5" s="177" t="s">
        <v>372</v>
      </c>
      <c r="E5" s="177" t="s">
        <v>373</v>
      </c>
      <c r="F5" s="176" t="s">
        <v>371</v>
      </c>
      <c r="G5" s="177" t="s">
        <v>372</v>
      </c>
      <c r="H5" s="177" t="s">
        <v>373</v>
      </c>
    </row>
    <row r="6" spans="2:8" ht="18" customHeight="1" x14ac:dyDescent="0.25">
      <c r="B6" s="182">
        <v>0.5</v>
      </c>
      <c r="C6" s="178">
        <v>7.9</v>
      </c>
      <c r="D6" s="178">
        <v>67.599999999999994</v>
      </c>
      <c r="E6" s="178">
        <v>659.1</v>
      </c>
      <c r="F6" s="179">
        <v>7.3</v>
      </c>
      <c r="G6" s="178">
        <v>65.7</v>
      </c>
      <c r="H6" s="178">
        <v>605.70000000000005</v>
      </c>
    </row>
    <row r="7" spans="2:8" ht="18" customHeight="1" x14ac:dyDescent="0.25">
      <c r="B7" s="182">
        <v>1.5</v>
      </c>
      <c r="C7" s="178">
        <v>10.9</v>
      </c>
      <c r="D7" s="178">
        <v>82.3</v>
      </c>
      <c r="E7" s="178">
        <v>890.1</v>
      </c>
      <c r="F7" s="179">
        <v>10.199999999999999</v>
      </c>
      <c r="G7" s="178">
        <v>80.7</v>
      </c>
      <c r="H7" s="178">
        <v>827.8</v>
      </c>
    </row>
    <row r="8" spans="2:8" ht="18" customHeight="1" x14ac:dyDescent="0.25">
      <c r="B8" s="182">
        <v>2.5</v>
      </c>
      <c r="C8" s="178">
        <v>13.3</v>
      </c>
      <c r="D8" s="178">
        <v>91.9</v>
      </c>
      <c r="E8" s="178">
        <v>1103.7</v>
      </c>
      <c r="F8" s="179">
        <v>12.7</v>
      </c>
      <c r="G8" s="178">
        <v>90.7</v>
      </c>
      <c r="H8" s="178">
        <v>1050.3</v>
      </c>
    </row>
    <row r="9" spans="2:8" ht="18" customHeight="1" x14ac:dyDescent="0.25">
      <c r="B9" s="182">
        <v>3.5</v>
      </c>
      <c r="C9" s="178">
        <v>15.3</v>
      </c>
      <c r="D9" s="178">
        <v>99.9</v>
      </c>
      <c r="E9" s="178">
        <v>1308.7</v>
      </c>
      <c r="F9" s="179">
        <v>15</v>
      </c>
      <c r="G9" s="178">
        <v>99</v>
      </c>
      <c r="H9" s="178">
        <v>1168.7</v>
      </c>
    </row>
    <row r="10" spans="2:8" ht="18" customHeight="1" x14ac:dyDescent="0.25">
      <c r="B10" s="182">
        <v>4.5</v>
      </c>
      <c r="C10" s="178">
        <v>17.3</v>
      </c>
      <c r="D10" s="178">
        <v>106.7</v>
      </c>
      <c r="E10" s="178">
        <v>1375.5</v>
      </c>
      <c r="F10" s="179">
        <v>17.2</v>
      </c>
      <c r="G10" s="178">
        <v>106.2</v>
      </c>
      <c r="H10" s="178">
        <v>1233.9000000000001</v>
      </c>
    </row>
    <row r="11" spans="2:8" ht="18" customHeight="1" x14ac:dyDescent="0.25">
      <c r="B11" s="182">
        <v>5.5</v>
      </c>
      <c r="C11" s="178">
        <v>19.5</v>
      </c>
      <c r="D11" s="178">
        <v>112.9</v>
      </c>
      <c r="E11" s="178">
        <v>1443.6</v>
      </c>
      <c r="F11" s="179">
        <v>19.100000000000001</v>
      </c>
      <c r="G11" s="178">
        <v>112.2</v>
      </c>
      <c r="H11" s="178">
        <v>1284.0999999999999</v>
      </c>
    </row>
    <row r="12" spans="2:8" ht="18" customHeight="1" x14ac:dyDescent="0.25">
      <c r="B12" s="182">
        <v>6.5</v>
      </c>
      <c r="C12" s="178">
        <v>21.8</v>
      </c>
      <c r="D12" s="178">
        <v>118.9</v>
      </c>
      <c r="E12" s="178">
        <v>1513.2</v>
      </c>
      <c r="F12" s="179">
        <v>21.3</v>
      </c>
      <c r="G12" s="178">
        <v>118</v>
      </c>
      <c r="H12" s="178">
        <v>1336.3</v>
      </c>
    </row>
    <row r="13" spans="2:8" ht="18" customHeight="1" x14ac:dyDescent="0.25">
      <c r="B13" s="182">
        <v>7.5</v>
      </c>
      <c r="C13" s="178">
        <v>24.2</v>
      </c>
      <c r="D13" s="178">
        <v>124.5</v>
      </c>
      <c r="E13" s="178">
        <v>1582.6</v>
      </c>
      <c r="F13" s="179">
        <v>23.7</v>
      </c>
      <c r="G13" s="178">
        <v>123.7</v>
      </c>
      <c r="H13" s="178">
        <v>1390.1</v>
      </c>
    </row>
    <row r="14" spans="2:8" ht="18" customHeight="1" x14ac:dyDescent="0.25">
      <c r="B14" s="182">
        <v>8.5</v>
      </c>
      <c r="C14" s="178">
        <v>26.8</v>
      </c>
      <c r="D14" s="178">
        <v>129.9</v>
      </c>
      <c r="E14" s="178">
        <v>1657</v>
      </c>
      <c r="F14" s="179">
        <v>26.7</v>
      </c>
      <c r="G14" s="178">
        <v>129.5</v>
      </c>
      <c r="H14" s="178">
        <v>1452.8</v>
      </c>
    </row>
    <row r="15" spans="2:8" ht="18" customHeight="1" x14ac:dyDescent="0.25">
      <c r="B15" s="182">
        <v>9.5</v>
      </c>
      <c r="C15" s="178">
        <v>29.6</v>
      </c>
      <c r="D15" s="178">
        <v>135.19999999999999</v>
      </c>
      <c r="E15" s="178">
        <v>1742.1</v>
      </c>
      <c r="F15" s="179">
        <v>29.9</v>
      </c>
      <c r="G15" s="178">
        <v>135.5</v>
      </c>
      <c r="H15" s="178">
        <v>1525</v>
      </c>
    </row>
    <row r="16" spans="2:8" ht="18" customHeight="1" x14ac:dyDescent="0.25">
      <c r="B16" s="182">
        <v>10.5</v>
      </c>
      <c r="C16" s="178">
        <v>32.9</v>
      </c>
      <c r="D16" s="178">
        <v>140.4</v>
      </c>
      <c r="E16" s="178">
        <v>1838.2</v>
      </c>
      <c r="F16" s="179">
        <v>34</v>
      </c>
      <c r="G16" s="178">
        <v>141.80000000000001</v>
      </c>
      <c r="H16" s="178">
        <v>1606.7</v>
      </c>
    </row>
    <row r="17" spans="2:8" ht="18" customHeight="1" x14ac:dyDescent="0.25">
      <c r="B17" s="182">
        <v>11.5</v>
      </c>
      <c r="C17" s="178">
        <v>36.700000000000003</v>
      </c>
      <c r="D17" s="178">
        <v>146</v>
      </c>
      <c r="E17" s="178">
        <v>1954.7</v>
      </c>
      <c r="F17" s="179">
        <v>38.700000000000003</v>
      </c>
      <c r="G17" s="178">
        <v>148.19999999999999</v>
      </c>
      <c r="H17" s="178">
        <v>1697.3</v>
      </c>
    </row>
    <row r="18" spans="2:8" ht="18" customHeight="1" x14ac:dyDescent="0.25">
      <c r="B18" s="182">
        <v>12.5</v>
      </c>
      <c r="C18" s="178">
        <v>41.6</v>
      </c>
      <c r="D18" s="178">
        <v>152.4</v>
      </c>
      <c r="E18" s="178">
        <v>2115.4</v>
      </c>
      <c r="F18" s="179">
        <v>43.6</v>
      </c>
      <c r="G18" s="178">
        <v>154</v>
      </c>
      <c r="H18" s="178">
        <v>1784.8</v>
      </c>
    </row>
    <row r="19" spans="2:8" ht="18" customHeight="1" x14ac:dyDescent="0.25">
      <c r="B19" s="182">
        <v>13.5</v>
      </c>
      <c r="C19" s="178">
        <v>47.4</v>
      </c>
      <c r="D19" s="178">
        <v>159.69999999999999</v>
      </c>
      <c r="E19" s="178">
        <v>2314.6</v>
      </c>
      <c r="F19" s="179">
        <v>48.1</v>
      </c>
      <c r="G19" s="178">
        <v>158.30000000000001</v>
      </c>
      <c r="H19" s="178">
        <v>1853.1</v>
      </c>
    </row>
    <row r="20" spans="2:8" ht="18" customHeight="1" x14ac:dyDescent="0.25">
      <c r="B20" s="182">
        <v>14.5</v>
      </c>
      <c r="C20" s="178">
        <v>53.7</v>
      </c>
      <c r="D20" s="178">
        <v>166.3</v>
      </c>
      <c r="E20" s="178">
        <v>2524.1999999999998</v>
      </c>
      <c r="F20" s="179">
        <v>51.5</v>
      </c>
      <c r="G20" s="178">
        <v>160.9</v>
      </c>
      <c r="H20" s="178">
        <v>1891.2</v>
      </c>
    </row>
    <row r="21" spans="2:8" ht="18" customHeight="1" x14ac:dyDescent="0.25">
      <c r="B21" s="182">
        <v>15.5</v>
      </c>
      <c r="C21" s="178">
        <v>58.8</v>
      </c>
      <c r="D21" s="178">
        <v>171.1</v>
      </c>
      <c r="E21" s="178">
        <v>2677.2</v>
      </c>
      <c r="F21" s="179">
        <v>53.9</v>
      </c>
      <c r="G21" s="178">
        <v>162.19999999999999</v>
      </c>
      <c r="H21" s="178">
        <v>1903.9</v>
      </c>
    </row>
    <row r="22" spans="2:8" ht="18" customHeight="1" x14ac:dyDescent="0.25">
      <c r="B22" s="182">
        <v>16.5</v>
      </c>
      <c r="C22" s="178">
        <v>63.1</v>
      </c>
      <c r="D22" s="178">
        <v>174.2</v>
      </c>
      <c r="E22" s="178">
        <v>2788</v>
      </c>
      <c r="F22" s="179">
        <v>55.3</v>
      </c>
      <c r="G22" s="178">
        <v>162.69999999999999</v>
      </c>
      <c r="H22" s="178">
        <v>1947.2</v>
      </c>
    </row>
    <row r="23" spans="2:8" ht="18" customHeight="1" x14ac:dyDescent="0.25">
      <c r="B23" s="182">
        <v>17.5</v>
      </c>
      <c r="C23" s="178">
        <v>66.099999999999994</v>
      </c>
      <c r="D23" s="178">
        <v>175.8</v>
      </c>
      <c r="E23" s="178">
        <v>2841.5</v>
      </c>
      <c r="F23" s="179">
        <v>56.3</v>
      </c>
      <c r="G23" s="178">
        <v>163</v>
      </c>
      <c r="H23" s="178">
        <v>1990.4</v>
      </c>
    </row>
    <row r="24" spans="2:8" ht="18" customHeight="1" x14ac:dyDescent="0.25">
      <c r="B24" s="182">
        <v>18.5</v>
      </c>
      <c r="C24" s="178">
        <v>68.5</v>
      </c>
      <c r="D24" s="178">
        <v>176.4</v>
      </c>
      <c r="E24" s="178">
        <v>2865.7</v>
      </c>
      <c r="F24" s="179">
        <v>56.7</v>
      </c>
      <c r="G24" s="178">
        <v>163.1</v>
      </c>
      <c r="H24" s="178">
        <v>2033.6</v>
      </c>
    </row>
    <row r="25" spans="2:8" ht="18" customHeight="1" x14ac:dyDescent="0.25">
      <c r="B25" s="182">
        <v>19.5</v>
      </c>
      <c r="C25" s="178">
        <v>71.7</v>
      </c>
      <c r="D25" s="178">
        <v>169.4</v>
      </c>
      <c r="E25" s="178">
        <v>2817</v>
      </c>
      <c r="F25" s="179">
        <v>60.9</v>
      </c>
      <c r="G25" s="178">
        <v>156.1</v>
      </c>
      <c r="H25" s="178">
        <v>2076.8000000000002</v>
      </c>
    </row>
    <row r="26" spans="2:8" ht="18" customHeight="1" x14ac:dyDescent="0.25">
      <c r="B26" s="182">
        <v>20.5</v>
      </c>
      <c r="C26" s="178">
        <v>71.599999999999994</v>
      </c>
      <c r="D26" s="178">
        <v>169.3</v>
      </c>
      <c r="E26" s="178">
        <v>2804.9</v>
      </c>
      <c r="F26" s="179">
        <v>60.8</v>
      </c>
      <c r="G26" s="178">
        <v>156</v>
      </c>
      <c r="H26" s="178">
        <v>2067.3000000000002</v>
      </c>
    </row>
    <row r="27" spans="2:8" ht="18" customHeight="1" x14ac:dyDescent="0.25">
      <c r="B27" s="182">
        <v>21.5</v>
      </c>
      <c r="C27" s="178">
        <v>71.5</v>
      </c>
      <c r="D27" s="178">
        <v>169.2</v>
      </c>
      <c r="E27" s="178">
        <v>2792.8</v>
      </c>
      <c r="F27" s="179">
        <v>60.7</v>
      </c>
      <c r="G27" s="178">
        <v>155.80000000000001</v>
      </c>
      <c r="H27" s="178">
        <v>2057.8000000000002</v>
      </c>
    </row>
    <row r="28" spans="2:8" ht="18" customHeight="1" x14ac:dyDescent="0.25">
      <c r="B28" s="182">
        <v>22.5</v>
      </c>
      <c r="C28" s="178">
        <v>71.400000000000006</v>
      </c>
      <c r="D28" s="178">
        <v>169.1</v>
      </c>
      <c r="E28" s="178">
        <v>2780.7</v>
      </c>
      <c r="F28" s="179">
        <v>60.6</v>
      </c>
      <c r="G28" s="178">
        <v>155.6</v>
      </c>
      <c r="H28" s="178">
        <v>2048.4</v>
      </c>
    </row>
    <row r="29" spans="2:8" ht="18" customHeight="1" x14ac:dyDescent="0.25">
      <c r="B29" s="182">
        <v>23.5</v>
      </c>
      <c r="C29" s="178">
        <v>71.400000000000006</v>
      </c>
      <c r="D29" s="178">
        <v>168.9</v>
      </c>
      <c r="E29" s="178">
        <v>2768.6</v>
      </c>
      <c r="F29" s="179">
        <v>60.4</v>
      </c>
      <c r="G29" s="178">
        <v>155.5</v>
      </c>
      <c r="H29" s="178">
        <v>2038.9</v>
      </c>
    </row>
    <row r="30" spans="2:8" ht="18" customHeight="1" x14ac:dyDescent="0.25">
      <c r="B30" s="182">
        <v>24.5</v>
      </c>
      <c r="C30" s="178">
        <v>71.3</v>
      </c>
      <c r="D30" s="178">
        <v>168.8</v>
      </c>
      <c r="E30" s="178">
        <v>2756.5</v>
      </c>
      <c r="F30" s="179">
        <v>60.3</v>
      </c>
      <c r="G30" s="178">
        <v>155.30000000000001</v>
      </c>
      <c r="H30" s="178">
        <v>2029.4</v>
      </c>
    </row>
    <row r="31" spans="2:8" ht="18" customHeight="1" x14ac:dyDescent="0.25">
      <c r="B31" s="182">
        <v>25.5</v>
      </c>
      <c r="C31" s="178">
        <v>71.2</v>
      </c>
      <c r="D31" s="178">
        <v>168.7</v>
      </c>
      <c r="E31" s="178">
        <v>2744.4</v>
      </c>
      <c r="F31" s="179">
        <v>60.2</v>
      </c>
      <c r="G31" s="178">
        <v>155.19999999999999</v>
      </c>
      <c r="H31" s="178">
        <v>2019.9</v>
      </c>
    </row>
    <row r="32" spans="2:8" ht="18" customHeight="1" x14ac:dyDescent="0.25">
      <c r="B32" s="182">
        <v>26.5</v>
      </c>
      <c r="C32" s="178">
        <v>71.099999999999994</v>
      </c>
      <c r="D32" s="178">
        <v>168.6</v>
      </c>
      <c r="E32" s="178">
        <v>2732.3</v>
      </c>
      <c r="F32" s="179">
        <v>60.1</v>
      </c>
      <c r="G32" s="178">
        <v>155</v>
      </c>
      <c r="H32" s="178">
        <v>2010.4</v>
      </c>
    </row>
    <row r="33" spans="2:8" ht="18" customHeight="1" x14ac:dyDescent="0.25">
      <c r="B33" s="182">
        <v>27.5</v>
      </c>
      <c r="C33" s="178">
        <v>71</v>
      </c>
      <c r="D33" s="178">
        <v>168.5</v>
      </c>
      <c r="E33" s="178">
        <v>2720.2</v>
      </c>
      <c r="F33" s="179">
        <v>60</v>
      </c>
      <c r="G33" s="178">
        <v>154.9</v>
      </c>
      <c r="H33" s="178">
        <v>2000.9</v>
      </c>
    </row>
    <row r="34" spans="2:8" ht="18" customHeight="1" x14ac:dyDescent="0.25">
      <c r="B34" s="182">
        <v>28.5</v>
      </c>
      <c r="C34" s="178">
        <v>70.900000000000006</v>
      </c>
      <c r="D34" s="178">
        <v>168.4</v>
      </c>
      <c r="E34" s="178">
        <v>2708.1</v>
      </c>
      <c r="F34" s="179">
        <v>59.8</v>
      </c>
      <c r="G34" s="178">
        <v>154.69999999999999</v>
      </c>
      <c r="H34" s="178">
        <v>1991.4</v>
      </c>
    </row>
    <row r="35" spans="2:8" ht="18" customHeight="1" x14ac:dyDescent="0.25">
      <c r="B35" s="182">
        <v>29.5</v>
      </c>
      <c r="C35" s="178">
        <v>70.8</v>
      </c>
      <c r="D35" s="178">
        <v>168.2</v>
      </c>
      <c r="E35" s="178">
        <v>2696</v>
      </c>
      <c r="F35" s="179">
        <v>59.7</v>
      </c>
      <c r="G35" s="178">
        <v>154.5</v>
      </c>
      <c r="H35" s="178">
        <v>1982</v>
      </c>
    </row>
    <row r="36" spans="2:8" ht="18" customHeight="1" x14ac:dyDescent="0.25">
      <c r="B36" s="182">
        <v>30.5</v>
      </c>
      <c r="C36" s="178">
        <v>70.7</v>
      </c>
      <c r="D36" s="178">
        <v>168.1</v>
      </c>
      <c r="E36" s="178">
        <v>2683.9</v>
      </c>
      <c r="F36" s="179">
        <v>59.6</v>
      </c>
      <c r="G36" s="178">
        <v>154.4</v>
      </c>
      <c r="H36" s="178">
        <v>1972.5</v>
      </c>
    </row>
    <row r="37" spans="2:8" ht="18" customHeight="1" x14ac:dyDescent="0.25">
      <c r="B37" s="182">
        <v>31.5</v>
      </c>
      <c r="C37" s="178">
        <v>70.599999999999994</v>
      </c>
      <c r="D37" s="178">
        <v>168</v>
      </c>
      <c r="E37" s="178">
        <v>2671.9</v>
      </c>
      <c r="F37" s="179">
        <v>59.5</v>
      </c>
      <c r="G37" s="178">
        <v>154.19999999999999</v>
      </c>
      <c r="H37" s="178">
        <v>1963</v>
      </c>
    </row>
    <row r="38" spans="2:8" ht="18" customHeight="1" x14ac:dyDescent="0.25">
      <c r="B38" s="182">
        <v>32.5</v>
      </c>
      <c r="C38" s="178">
        <v>70.5</v>
      </c>
      <c r="D38" s="178">
        <v>167.9</v>
      </c>
      <c r="E38" s="178">
        <v>2659.8</v>
      </c>
      <c r="F38" s="179">
        <v>59.3</v>
      </c>
      <c r="G38" s="178">
        <v>154.1</v>
      </c>
      <c r="H38" s="178">
        <v>1953.5</v>
      </c>
    </row>
    <row r="39" spans="2:8" ht="18" customHeight="1" x14ac:dyDescent="0.25">
      <c r="B39" s="182">
        <v>33.5</v>
      </c>
      <c r="C39" s="178">
        <v>70.400000000000006</v>
      </c>
      <c r="D39" s="178">
        <v>167.8</v>
      </c>
      <c r="E39" s="178">
        <v>2647.7</v>
      </c>
      <c r="F39" s="179">
        <v>59.2</v>
      </c>
      <c r="G39" s="178">
        <v>153.9</v>
      </c>
      <c r="H39" s="178">
        <v>1944.1</v>
      </c>
    </row>
    <row r="40" spans="2:8" ht="18" customHeight="1" x14ac:dyDescent="0.25">
      <c r="B40" s="182">
        <v>34.5</v>
      </c>
      <c r="C40" s="178">
        <v>70.3</v>
      </c>
      <c r="D40" s="178">
        <v>167.7</v>
      </c>
      <c r="E40" s="178">
        <v>2635.6</v>
      </c>
      <c r="F40" s="179">
        <v>59.1</v>
      </c>
      <c r="G40" s="178">
        <v>153.80000000000001</v>
      </c>
      <c r="H40" s="178">
        <v>1934.6</v>
      </c>
    </row>
    <row r="41" spans="2:8" ht="18" customHeight="1" x14ac:dyDescent="0.25">
      <c r="B41" s="182">
        <v>35.5</v>
      </c>
      <c r="C41" s="178">
        <v>70.2</v>
      </c>
      <c r="D41" s="178">
        <v>167.5</v>
      </c>
      <c r="E41" s="178">
        <v>2623.5</v>
      </c>
      <c r="F41" s="179">
        <v>59</v>
      </c>
      <c r="G41" s="178">
        <v>153.6</v>
      </c>
      <c r="H41" s="178">
        <v>1925.1</v>
      </c>
    </row>
    <row r="42" spans="2:8" ht="18" customHeight="1" x14ac:dyDescent="0.25">
      <c r="B42" s="182">
        <v>36.5</v>
      </c>
      <c r="C42" s="178">
        <v>70.099999999999994</v>
      </c>
      <c r="D42" s="178">
        <v>167.4</v>
      </c>
      <c r="E42" s="178">
        <v>2611.4</v>
      </c>
      <c r="F42" s="179">
        <v>58.9</v>
      </c>
      <c r="G42" s="178">
        <v>153.5</v>
      </c>
      <c r="H42" s="178">
        <v>1915.6</v>
      </c>
    </row>
    <row r="43" spans="2:8" ht="18" customHeight="1" x14ac:dyDescent="0.25">
      <c r="B43" s="182">
        <v>37.5</v>
      </c>
      <c r="C43" s="178">
        <v>70</v>
      </c>
      <c r="D43" s="178">
        <v>167.3</v>
      </c>
      <c r="E43" s="178">
        <v>2599.3000000000002</v>
      </c>
      <c r="F43" s="179">
        <v>58.7</v>
      </c>
      <c r="G43" s="178">
        <v>153.30000000000001</v>
      </c>
      <c r="H43" s="178">
        <v>1906.2</v>
      </c>
    </row>
    <row r="44" spans="2:8" ht="18" customHeight="1" x14ac:dyDescent="0.25">
      <c r="B44" s="182">
        <v>38.5</v>
      </c>
      <c r="C44" s="178">
        <v>69.900000000000006</v>
      </c>
      <c r="D44" s="178">
        <v>167.2</v>
      </c>
      <c r="E44" s="178">
        <v>2587.3000000000002</v>
      </c>
      <c r="F44" s="179">
        <v>58.6</v>
      </c>
      <c r="G44" s="178">
        <v>153.1</v>
      </c>
      <c r="H44" s="178">
        <v>1896.7</v>
      </c>
    </row>
    <row r="45" spans="2:8" ht="18" customHeight="1" x14ac:dyDescent="0.25">
      <c r="B45" s="182">
        <v>39.5</v>
      </c>
      <c r="C45" s="178">
        <v>69.8</v>
      </c>
      <c r="D45" s="178">
        <v>167.1</v>
      </c>
      <c r="E45" s="178">
        <v>2575.1999999999998</v>
      </c>
      <c r="F45" s="179">
        <v>58.5</v>
      </c>
      <c r="G45" s="178">
        <v>153</v>
      </c>
      <c r="H45" s="178">
        <v>1887.2</v>
      </c>
    </row>
    <row r="46" spans="2:8" ht="18" customHeight="1" x14ac:dyDescent="0.25">
      <c r="B46" s="182">
        <v>40.5</v>
      </c>
      <c r="C46" s="178">
        <v>69.7</v>
      </c>
      <c r="D46" s="178">
        <v>167</v>
      </c>
      <c r="E46" s="178">
        <v>2563.1</v>
      </c>
      <c r="F46" s="179">
        <v>58.4</v>
      </c>
      <c r="G46" s="178">
        <v>152.80000000000001</v>
      </c>
      <c r="H46" s="178">
        <v>1877.8</v>
      </c>
    </row>
    <row r="47" spans="2:8" ht="18" customHeight="1" x14ac:dyDescent="0.25">
      <c r="B47" s="182">
        <v>41.5</v>
      </c>
      <c r="C47" s="178">
        <v>69.599999999999994</v>
      </c>
      <c r="D47" s="178">
        <v>166.9</v>
      </c>
      <c r="E47" s="178">
        <v>2551</v>
      </c>
      <c r="F47" s="179">
        <v>58.3</v>
      </c>
      <c r="G47" s="178">
        <v>152.69999999999999</v>
      </c>
      <c r="H47" s="178">
        <v>1868.3</v>
      </c>
    </row>
    <row r="48" spans="2:8" ht="18" customHeight="1" x14ac:dyDescent="0.25">
      <c r="B48" s="182">
        <v>42.5</v>
      </c>
      <c r="C48" s="178">
        <v>69.5</v>
      </c>
      <c r="D48" s="178">
        <v>166.7</v>
      </c>
      <c r="E48" s="178">
        <v>2538.9</v>
      </c>
      <c r="F48" s="179">
        <v>58.2</v>
      </c>
      <c r="G48" s="178">
        <v>152.5</v>
      </c>
      <c r="H48" s="178">
        <v>1858.9</v>
      </c>
    </row>
    <row r="49" spans="2:8" ht="18" customHeight="1" x14ac:dyDescent="0.25">
      <c r="B49" s="182">
        <v>43.5</v>
      </c>
      <c r="C49" s="178">
        <v>69.400000000000006</v>
      </c>
      <c r="D49" s="178">
        <v>166.6</v>
      </c>
      <c r="E49" s="178">
        <v>2526.9</v>
      </c>
      <c r="F49" s="179">
        <v>58</v>
      </c>
      <c r="G49" s="178">
        <v>152.4</v>
      </c>
      <c r="H49" s="178">
        <v>1849.4</v>
      </c>
    </row>
    <row r="50" spans="2:8" ht="18" customHeight="1" x14ac:dyDescent="0.25">
      <c r="B50" s="182">
        <v>44.5</v>
      </c>
      <c r="C50" s="178">
        <v>69.3</v>
      </c>
      <c r="D50" s="178">
        <v>166.5</v>
      </c>
      <c r="E50" s="178">
        <v>2514.8000000000002</v>
      </c>
      <c r="F50" s="179">
        <v>57.9</v>
      </c>
      <c r="G50" s="178">
        <v>152.19999999999999</v>
      </c>
      <c r="H50" s="178">
        <v>1839.9</v>
      </c>
    </row>
    <row r="51" spans="2:8" ht="18" customHeight="1" x14ac:dyDescent="0.25">
      <c r="B51" s="182">
        <v>45.5</v>
      </c>
      <c r="C51" s="178">
        <v>69.2</v>
      </c>
      <c r="D51" s="178">
        <v>166.4</v>
      </c>
      <c r="E51" s="178">
        <v>2502.6999999999998</v>
      </c>
      <c r="F51" s="179">
        <v>57.8</v>
      </c>
      <c r="G51" s="178">
        <v>152</v>
      </c>
      <c r="H51" s="178">
        <v>1830.5</v>
      </c>
    </row>
    <row r="52" spans="2:8" ht="18" customHeight="1" x14ac:dyDescent="0.25">
      <c r="B52" s="182">
        <v>46.5</v>
      </c>
      <c r="C52" s="178">
        <v>69.099999999999994</v>
      </c>
      <c r="D52" s="178">
        <v>166.3</v>
      </c>
      <c r="E52" s="178">
        <v>2490.6</v>
      </c>
      <c r="F52" s="179">
        <v>57.7</v>
      </c>
      <c r="G52" s="178">
        <v>151.9</v>
      </c>
      <c r="H52" s="178">
        <v>1821</v>
      </c>
    </row>
    <row r="53" spans="2:8" ht="18" customHeight="1" x14ac:dyDescent="0.25">
      <c r="B53" s="182">
        <v>47.5</v>
      </c>
      <c r="C53" s="178">
        <v>69</v>
      </c>
      <c r="D53" s="178">
        <v>166.2</v>
      </c>
      <c r="E53" s="178">
        <v>2478.6</v>
      </c>
      <c r="F53" s="179">
        <v>57.6</v>
      </c>
      <c r="G53" s="178">
        <v>151.69999999999999</v>
      </c>
      <c r="H53" s="178">
        <v>1811.6</v>
      </c>
    </row>
    <row r="54" spans="2:8" ht="18" customHeight="1" x14ac:dyDescent="0.25">
      <c r="B54" s="182">
        <v>48.5</v>
      </c>
      <c r="C54" s="178">
        <v>68.900000000000006</v>
      </c>
      <c r="D54" s="178">
        <v>166</v>
      </c>
      <c r="E54" s="178">
        <v>2466.5</v>
      </c>
      <c r="F54" s="179">
        <v>57.4</v>
      </c>
      <c r="G54" s="178">
        <v>151.6</v>
      </c>
      <c r="H54" s="178">
        <v>1802.1</v>
      </c>
    </row>
    <row r="55" spans="2:8" ht="18" customHeight="1" x14ac:dyDescent="0.25">
      <c r="B55" s="182">
        <v>49.5</v>
      </c>
      <c r="C55" s="178">
        <v>68.8</v>
      </c>
      <c r="D55" s="178">
        <v>165.9</v>
      </c>
      <c r="E55" s="178">
        <v>2454.4</v>
      </c>
      <c r="F55" s="179">
        <v>57.3</v>
      </c>
      <c r="G55" s="178">
        <v>151.4</v>
      </c>
      <c r="H55" s="178">
        <v>1792.7</v>
      </c>
    </row>
    <row r="56" spans="2:8" ht="18" customHeight="1" x14ac:dyDescent="0.25">
      <c r="B56" s="182">
        <v>50.5</v>
      </c>
      <c r="C56" s="178">
        <v>68.7</v>
      </c>
      <c r="D56" s="178">
        <v>165.8</v>
      </c>
      <c r="E56" s="178">
        <v>2442.4</v>
      </c>
      <c r="F56" s="179">
        <v>57.2</v>
      </c>
      <c r="G56" s="178">
        <v>151.30000000000001</v>
      </c>
      <c r="H56" s="178">
        <v>1783.2</v>
      </c>
    </row>
    <row r="57" spans="2:8" ht="18" customHeight="1" x14ac:dyDescent="0.25">
      <c r="B57" s="182">
        <v>51.5</v>
      </c>
      <c r="C57" s="178">
        <v>68.599999999999994</v>
      </c>
      <c r="D57" s="178">
        <v>165.7</v>
      </c>
      <c r="E57" s="178">
        <v>2430.3000000000002</v>
      </c>
      <c r="F57" s="179">
        <v>57.1</v>
      </c>
      <c r="G57" s="178">
        <v>151.1</v>
      </c>
      <c r="H57" s="178">
        <v>1773.8</v>
      </c>
    </row>
    <row r="58" spans="2:8" ht="18" customHeight="1" x14ac:dyDescent="0.25">
      <c r="B58" s="182">
        <v>52.5</v>
      </c>
      <c r="C58" s="178">
        <v>68.5</v>
      </c>
      <c r="D58" s="178">
        <v>165.6</v>
      </c>
      <c r="E58" s="178">
        <v>2418.1999999999998</v>
      </c>
      <c r="F58" s="179">
        <v>57</v>
      </c>
      <c r="G58" s="178">
        <v>151</v>
      </c>
      <c r="H58" s="178">
        <v>1764.3</v>
      </c>
    </row>
    <row r="59" spans="2:8" ht="18" customHeight="1" x14ac:dyDescent="0.25">
      <c r="B59" s="182">
        <v>53.5</v>
      </c>
      <c r="C59" s="178">
        <v>68.400000000000006</v>
      </c>
      <c r="D59" s="178">
        <v>165.5</v>
      </c>
      <c r="E59" s="178">
        <v>2406.1999999999998</v>
      </c>
      <c r="F59" s="179">
        <v>56.8</v>
      </c>
      <c r="G59" s="178">
        <v>150.80000000000001</v>
      </c>
      <c r="H59" s="178">
        <v>1754.9</v>
      </c>
    </row>
    <row r="60" spans="2:8" ht="18" customHeight="1" x14ac:dyDescent="0.25">
      <c r="B60" s="182">
        <v>54.5</v>
      </c>
      <c r="C60" s="178">
        <v>68.3</v>
      </c>
      <c r="D60" s="178">
        <v>165.3</v>
      </c>
      <c r="E60" s="178">
        <v>2394.1</v>
      </c>
      <c r="F60" s="179">
        <v>56.7</v>
      </c>
      <c r="G60" s="178">
        <v>150.6</v>
      </c>
      <c r="H60" s="178">
        <v>1745.4</v>
      </c>
    </row>
    <row r="61" spans="2:8" ht="18" customHeight="1" x14ac:dyDescent="0.25">
      <c r="B61" s="182">
        <v>55.5</v>
      </c>
      <c r="C61" s="178">
        <v>68.3</v>
      </c>
      <c r="D61" s="178">
        <v>165.2</v>
      </c>
      <c r="E61" s="178">
        <v>2382.1</v>
      </c>
      <c r="F61" s="179">
        <v>56.6</v>
      </c>
      <c r="G61" s="178">
        <v>150.5</v>
      </c>
      <c r="H61" s="178">
        <v>1736</v>
      </c>
    </row>
    <row r="62" spans="2:8" ht="18" customHeight="1" x14ac:dyDescent="0.25">
      <c r="B62" s="182">
        <v>56.5</v>
      </c>
      <c r="C62" s="178">
        <v>68.2</v>
      </c>
      <c r="D62" s="178">
        <v>165.1</v>
      </c>
      <c r="E62" s="178">
        <v>2370</v>
      </c>
      <c r="F62" s="179">
        <v>56.5</v>
      </c>
      <c r="G62" s="178">
        <v>150.30000000000001</v>
      </c>
      <c r="H62" s="178">
        <v>1726.5</v>
      </c>
    </row>
    <row r="63" spans="2:8" ht="18" customHeight="1" x14ac:dyDescent="0.25">
      <c r="B63" s="182">
        <v>57.5</v>
      </c>
      <c r="C63" s="178">
        <v>68.099999999999994</v>
      </c>
      <c r="D63" s="178">
        <v>165</v>
      </c>
      <c r="E63" s="178">
        <v>2357.9</v>
      </c>
      <c r="F63" s="179">
        <v>56.4</v>
      </c>
      <c r="G63" s="178">
        <v>150.19999999999999</v>
      </c>
      <c r="H63" s="178">
        <v>1717.1</v>
      </c>
    </row>
    <row r="64" spans="2:8" ht="18" customHeight="1" x14ac:dyDescent="0.25">
      <c r="B64" s="182">
        <v>58.5</v>
      </c>
      <c r="C64" s="178">
        <v>68</v>
      </c>
      <c r="D64" s="178">
        <v>164.9</v>
      </c>
      <c r="E64" s="178">
        <v>2345.9</v>
      </c>
      <c r="F64" s="179">
        <v>56.3</v>
      </c>
      <c r="G64" s="178">
        <v>150</v>
      </c>
      <c r="H64" s="178">
        <v>1707.7</v>
      </c>
    </row>
    <row r="65" spans="2:8" ht="18" customHeight="1" x14ac:dyDescent="0.25">
      <c r="B65" s="182">
        <v>59.5</v>
      </c>
      <c r="C65" s="178">
        <v>67.900000000000006</v>
      </c>
      <c r="D65" s="178">
        <v>164.8</v>
      </c>
      <c r="E65" s="178">
        <v>2333.8000000000002</v>
      </c>
      <c r="F65" s="179">
        <v>56.1</v>
      </c>
      <c r="G65" s="178">
        <v>149.9</v>
      </c>
      <c r="H65" s="178">
        <v>1698.2</v>
      </c>
    </row>
    <row r="66" spans="2:8" ht="18" customHeight="1" x14ac:dyDescent="0.25">
      <c r="B66" s="182">
        <v>60.5</v>
      </c>
      <c r="C66" s="178">
        <v>67.8</v>
      </c>
      <c r="D66" s="178">
        <v>164.7</v>
      </c>
      <c r="E66" s="178">
        <v>2321.8000000000002</v>
      </c>
      <c r="F66" s="179">
        <v>56</v>
      </c>
      <c r="G66" s="178">
        <v>149.69999999999999</v>
      </c>
      <c r="H66" s="178">
        <v>1688.8</v>
      </c>
    </row>
    <row r="67" spans="2:8" ht="18" customHeight="1" x14ac:dyDescent="0.25">
      <c r="B67" s="182">
        <v>61.5</v>
      </c>
      <c r="C67" s="178">
        <v>67.7</v>
      </c>
      <c r="D67" s="178">
        <v>164.5</v>
      </c>
      <c r="E67" s="178">
        <v>2309.6999999999998</v>
      </c>
      <c r="F67" s="179">
        <v>55.9</v>
      </c>
      <c r="G67" s="178">
        <v>149.5</v>
      </c>
      <c r="H67" s="178">
        <v>1679.4</v>
      </c>
    </row>
    <row r="68" spans="2:8" ht="18" customHeight="1" x14ac:dyDescent="0.25">
      <c r="B68" s="182">
        <v>62.5</v>
      </c>
      <c r="C68" s="178">
        <v>67.599999999999994</v>
      </c>
      <c r="D68" s="178">
        <v>164.4</v>
      </c>
      <c r="E68" s="178">
        <v>2297.6999999999998</v>
      </c>
      <c r="F68" s="179">
        <v>55.8</v>
      </c>
      <c r="G68" s="178">
        <v>149.4</v>
      </c>
      <c r="H68" s="178">
        <v>1669.9</v>
      </c>
    </row>
    <row r="69" spans="2:8" ht="18" customHeight="1" x14ac:dyDescent="0.25">
      <c r="B69" s="182">
        <v>63.5</v>
      </c>
      <c r="C69" s="178">
        <v>67.5</v>
      </c>
      <c r="D69" s="178">
        <v>164.3</v>
      </c>
      <c r="E69" s="178">
        <v>2285.6</v>
      </c>
      <c r="F69" s="179">
        <v>55.7</v>
      </c>
      <c r="G69" s="178">
        <v>149.19999999999999</v>
      </c>
      <c r="H69" s="178">
        <v>1660.5</v>
      </c>
    </row>
    <row r="70" spans="2:8" ht="18" customHeight="1" x14ac:dyDescent="0.25">
      <c r="B70" s="182">
        <v>64.5</v>
      </c>
      <c r="C70" s="178">
        <v>67.400000000000006</v>
      </c>
      <c r="D70" s="178">
        <v>164.2</v>
      </c>
      <c r="E70" s="178">
        <v>2273.6</v>
      </c>
      <c r="F70" s="179">
        <v>55.6</v>
      </c>
      <c r="G70" s="178">
        <v>149.1</v>
      </c>
      <c r="H70" s="178">
        <v>1651.1</v>
      </c>
    </row>
    <row r="71" spans="2:8" ht="18" customHeight="1" x14ac:dyDescent="0.25">
      <c r="B71" s="182">
        <v>65.5</v>
      </c>
      <c r="C71" s="178">
        <v>67.3</v>
      </c>
      <c r="D71" s="178">
        <v>164.1</v>
      </c>
      <c r="E71" s="178">
        <v>2261.5</v>
      </c>
      <c r="F71" s="179">
        <v>55.4</v>
      </c>
      <c r="G71" s="178">
        <v>148.9</v>
      </c>
      <c r="H71" s="178">
        <v>1641.6</v>
      </c>
    </row>
    <row r="72" spans="2:8" ht="18" customHeight="1" x14ac:dyDescent="0.25">
      <c r="B72" s="182">
        <v>66.5</v>
      </c>
      <c r="C72" s="178">
        <v>67.2</v>
      </c>
      <c r="D72" s="178">
        <v>164</v>
      </c>
      <c r="E72" s="178">
        <v>2249.5</v>
      </c>
      <c r="F72" s="179">
        <v>55.3</v>
      </c>
      <c r="G72" s="178">
        <v>148.80000000000001</v>
      </c>
      <c r="H72" s="178">
        <v>1632.2</v>
      </c>
    </row>
    <row r="73" spans="2:8" ht="18" customHeight="1" x14ac:dyDescent="0.25">
      <c r="B73" s="182">
        <v>67.5</v>
      </c>
      <c r="C73" s="178">
        <v>67.099999999999994</v>
      </c>
      <c r="D73" s="178">
        <v>163.80000000000001</v>
      </c>
      <c r="E73" s="178">
        <v>2237.4</v>
      </c>
      <c r="F73" s="179">
        <v>55.2</v>
      </c>
      <c r="G73" s="178">
        <v>148.6</v>
      </c>
      <c r="H73" s="178">
        <v>1622.8</v>
      </c>
    </row>
    <row r="74" spans="2:8" ht="18" customHeight="1" x14ac:dyDescent="0.25">
      <c r="B74" s="182">
        <v>68.5</v>
      </c>
      <c r="C74" s="178">
        <v>67</v>
      </c>
      <c r="D74" s="178">
        <v>163.69999999999999</v>
      </c>
      <c r="E74" s="178">
        <v>2225.4</v>
      </c>
      <c r="F74" s="179">
        <v>55.1</v>
      </c>
      <c r="G74" s="178">
        <v>148.5</v>
      </c>
      <c r="H74" s="178">
        <v>1613.4</v>
      </c>
    </row>
    <row r="75" spans="2:8" ht="18" customHeight="1" x14ac:dyDescent="0.25">
      <c r="B75" s="182">
        <v>69.5</v>
      </c>
      <c r="C75" s="178">
        <v>66.900000000000006</v>
      </c>
      <c r="D75" s="178">
        <v>163.6</v>
      </c>
      <c r="E75" s="178">
        <v>2213.1999999999998</v>
      </c>
      <c r="F75" s="179">
        <v>55.1</v>
      </c>
      <c r="G75" s="178">
        <v>148.4</v>
      </c>
      <c r="H75" s="178">
        <v>1605.6</v>
      </c>
    </row>
    <row r="76" spans="2:8" ht="18" customHeight="1" thickBot="1" x14ac:dyDescent="0.3">
      <c r="B76" s="183">
        <v>70.5</v>
      </c>
      <c r="C76" s="180">
        <v>66.8</v>
      </c>
      <c r="D76" s="180">
        <v>163.5</v>
      </c>
      <c r="E76" s="180">
        <v>2201.5</v>
      </c>
      <c r="F76" s="181">
        <v>55</v>
      </c>
      <c r="G76" s="180">
        <v>148.30000000000001</v>
      </c>
      <c r="H76" s="180">
        <v>1597.1</v>
      </c>
    </row>
    <row r="77" spans="2:8" ht="32.25" customHeight="1" x14ac:dyDescent="0.2">
      <c r="B77" s="500" t="s">
        <v>588</v>
      </c>
      <c r="C77" s="500"/>
      <c r="D77" s="500"/>
      <c r="E77" s="500"/>
      <c r="F77" s="500"/>
      <c r="G77" s="500"/>
      <c r="H77" s="500"/>
    </row>
  </sheetData>
  <mergeCells count="5">
    <mergeCell ref="C4:E4"/>
    <mergeCell ref="F4:H4"/>
    <mergeCell ref="B4:B5"/>
    <mergeCell ref="B3:H3"/>
    <mergeCell ref="B77:H77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scale="88" fitToHeight="2" orientation="portrait" r:id="rId1"/>
  <headerFooter>
    <oddFooter>&amp;C&amp;P de &amp;N</oddFooter>
  </headerFooter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showGridLines="0" zoomScaleNormal="100" zoomScaleSheetLayoutView="100" workbookViewId="0">
      <selection activeCell="B7" sqref="B7"/>
    </sheetView>
  </sheetViews>
  <sheetFormatPr baseColWidth="10" defaultRowHeight="15.75" x14ac:dyDescent="0.25"/>
  <cols>
    <col min="1" max="1" width="3" style="8" customWidth="1"/>
    <col min="2" max="2" width="27.85546875" style="30" customWidth="1"/>
    <col min="3" max="26" width="7.85546875" style="8" customWidth="1"/>
    <col min="27" max="16384" width="11.42578125" style="8"/>
  </cols>
  <sheetData>
    <row r="2" spans="2:26" ht="18" x14ac:dyDescent="0.25">
      <c r="B2" s="213" t="s">
        <v>601</v>
      </c>
    </row>
    <row r="3" spans="2:26" ht="33" customHeight="1" thickBot="1" x14ac:dyDescent="0.3">
      <c r="B3" s="514" t="s">
        <v>380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Z3" s="190"/>
    </row>
    <row r="4" spans="2:26" s="30" customFormat="1" x14ac:dyDescent="0.25">
      <c r="B4" s="155"/>
      <c r="C4" s="520" t="s">
        <v>346</v>
      </c>
      <c r="D4" s="520"/>
      <c r="E4" s="520"/>
      <c r="F4" s="520"/>
      <c r="G4" s="586" t="s">
        <v>347</v>
      </c>
      <c r="H4" s="520"/>
      <c r="I4" s="520"/>
      <c r="J4" s="587"/>
      <c r="K4" s="586" t="s">
        <v>348</v>
      </c>
      <c r="L4" s="520"/>
      <c r="M4" s="520"/>
      <c r="N4" s="587"/>
      <c r="O4" s="586" t="s">
        <v>349</v>
      </c>
      <c r="P4" s="520"/>
      <c r="Q4" s="520"/>
      <c r="R4" s="587"/>
      <c r="S4" s="586" t="s">
        <v>350</v>
      </c>
      <c r="T4" s="520"/>
      <c r="U4" s="520"/>
      <c r="V4" s="587"/>
      <c r="W4" s="520" t="s">
        <v>351</v>
      </c>
      <c r="X4" s="520"/>
      <c r="Y4" s="520"/>
      <c r="Z4" s="587"/>
    </row>
    <row r="5" spans="2:26" s="30" customFormat="1" x14ac:dyDescent="0.25">
      <c r="B5" s="184" t="s">
        <v>375</v>
      </c>
      <c r="C5" s="585">
        <v>0.5</v>
      </c>
      <c r="D5" s="585"/>
      <c r="E5" s="585"/>
      <c r="F5" s="585"/>
      <c r="G5" s="584">
        <v>2.5</v>
      </c>
      <c r="H5" s="585"/>
      <c r="I5" s="585"/>
      <c r="J5" s="570"/>
      <c r="K5" s="584">
        <v>10.5</v>
      </c>
      <c r="L5" s="585"/>
      <c r="M5" s="585"/>
      <c r="N5" s="570"/>
      <c r="O5" s="584">
        <v>18.5</v>
      </c>
      <c r="P5" s="585"/>
      <c r="Q5" s="585"/>
      <c r="R5" s="570"/>
      <c r="S5" s="584">
        <v>55.5</v>
      </c>
      <c r="T5" s="585"/>
      <c r="U5" s="585"/>
      <c r="V5" s="570"/>
      <c r="W5" s="585">
        <v>70.5</v>
      </c>
      <c r="X5" s="585"/>
      <c r="Y5" s="585"/>
      <c r="Z5" s="570"/>
    </row>
    <row r="6" spans="2:26" s="48" customFormat="1" ht="15.75" customHeight="1" x14ac:dyDescent="0.25">
      <c r="B6" s="184"/>
      <c r="C6" s="592" t="s">
        <v>376</v>
      </c>
      <c r="D6" s="591"/>
      <c r="E6" s="592" t="s">
        <v>377</v>
      </c>
      <c r="F6" s="592"/>
      <c r="G6" s="590" t="s">
        <v>376</v>
      </c>
      <c r="H6" s="591"/>
      <c r="I6" s="592" t="s">
        <v>377</v>
      </c>
      <c r="J6" s="592"/>
      <c r="K6" s="590" t="s">
        <v>376</v>
      </c>
      <c r="L6" s="591"/>
      <c r="M6" s="588" t="s">
        <v>377</v>
      </c>
      <c r="N6" s="589"/>
      <c r="O6" s="590" t="s">
        <v>376</v>
      </c>
      <c r="P6" s="591"/>
      <c r="Q6" s="592" t="s">
        <v>377</v>
      </c>
      <c r="R6" s="592"/>
      <c r="S6" s="590" t="s">
        <v>376</v>
      </c>
      <c r="T6" s="591"/>
      <c r="U6" s="588" t="s">
        <v>377</v>
      </c>
      <c r="V6" s="589"/>
      <c r="W6" s="590" t="s">
        <v>376</v>
      </c>
      <c r="X6" s="591"/>
      <c r="Y6" s="592" t="s">
        <v>377</v>
      </c>
      <c r="Z6" s="589"/>
    </row>
    <row r="7" spans="2:26" s="48" customFormat="1" ht="16.5" thickBot="1" x14ac:dyDescent="0.3">
      <c r="B7" s="186" t="s">
        <v>378</v>
      </c>
      <c r="C7" s="141" t="s">
        <v>295</v>
      </c>
      <c r="D7" s="187" t="s">
        <v>296</v>
      </c>
      <c r="E7" s="141" t="s">
        <v>295</v>
      </c>
      <c r="F7" s="141" t="s">
        <v>296</v>
      </c>
      <c r="G7" s="58" t="s">
        <v>295</v>
      </c>
      <c r="H7" s="187" t="s">
        <v>296</v>
      </c>
      <c r="I7" s="141" t="s">
        <v>295</v>
      </c>
      <c r="J7" s="141" t="s">
        <v>296</v>
      </c>
      <c r="K7" s="58" t="s">
        <v>295</v>
      </c>
      <c r="L7" s="187" t="s">
        <v>296</v>
      </c>
      <c r="M7" s="189" t="s">
        <v>295</v>
      </c>
      <c r="N7" s="6" t="s">
        <v>296</v>
      </c>
      <c r="O7" s="58" t="s">
        <v>295</v>
      </c>
      <c r="P7" s="187" t="s">
        <v>296</v>
      </c>
      <c r="Q7" s="141" t="s">
        <v>295</v>
      </c>
      <c r="R7" s="141" t="s">
        <v>296</v>
      </c>
      <c r="S7" s="58" t="s">
        <v>295</v>
      </c>
      <c r="T7" s="187" t="s">
        <v>296</v>
      </c>
      <c r="U7" s="189" t="s">
        <v>295</v>
      </c>
      <c r="V7" s="6" t="s">
        <v>296</v>
      </c>
      <c r="W7" s="58" t="s">
        <v>295</v>
      </c>
      <c r="X7" s="187" t="s">
        <v>296</v>
      </c>
      <c r="Y7" s="141" t="s">
        <v>295</v>
      </c>
      <c r="Z7" s="6" t="s">
        <v>296</v>
      </c>
    </row>
    <row r="8" spans="2:26" ht="18" customHeight="1" x14ac:dyDescent="0.25">
      <c r="B8" s="156" t="s">
        <v>277</v>
      </c>
      <c r="C8" s="160">
        <v>11</v>
      </c>
      <c r="D8" s="160">
        <v>39</v>
      </c>
      <c r="E8" s="160">
        <v>10</v>
      </c>
      <c r="F8" s="160">
        <v>36</v>
      </c>
      <c r="G8" s="192">
        <v>18</v>
      </c>
      <c r="H8" s="160">
        <v>64</v>
      </c>
      <c r="I8" s="160">
        <v>17</v>
      </c>
      <c r="J8" s="161">
        <v>61</v>
      </c>
      <c r="K8" s="192">
        <v>9</v>
      </c>
      <c r="L8" s="160">
        <v>32</v>
      </c>
      <c r="M8" s="160">
        <v>8</v>
      </c>
      <c r="N8" s="161">
        <v>28</v>
      </c>
      <c r="O8" s="192">
        <v>21</v>
      </c>
      <c r="P8" s="160">
        <v>74</v>
      </c>
      <c r="Q8" s="160">
        <v>15</v>
      </c>
      <c r="R8" s="161">
        <v>52</v>
      </c>
      <c r="S8" s="192">
        <v>17</v>
      </c>
      <c r="T8" s="160">
        <v>59</v>
      </c>
      <c r="U8" s="160">
        <v>12</v>
      </c>
      <c r="V8" s="161">
        <v>43</v>
      </c>
      <c r="W8" s="160">
        <v>21</v>
      </c>
      <c r="X8" s="160">
        <v>73</v>
      </c>
      <c r="Y8" s="160">
        <v>15</v>
      </c>
      <c r="Z8" s="161">
        <v>53</v>
      </c>
    </row>
    <row r="9" spans="2:26" ht="18" customHeight="1" x14ac:dyDescent="0.25">
      <c r="B9" s="156" t="s">
        <v>273</v>
      </c>
      <c r="C9" s="160">
        <v>8</v>
      </c>
      <c r="D9" s="160">
        <v>29</v>
      </c>
      <c r="E9" s="160">
        <v>7</v>
      </c>
      <c r="F9" s="160">
        <v>27</v>
      </c>
      <c r="G9" s="192">
        <v>5</v>
      </c>
      <c r="H9" s="160">
        <v>18</v>
      </c>
      <c r="I9" s="160">
        <v>4</v>
      </c>
      <c r="J9" s="161">
        <v>17</v>
      </c>
      <c r="K9" s="192">
        <v>9</v>
      </c>
      <c r="L9" s="160">
        <v>35</v>
      </c>
      <c r="M9" s="160">
        <v>8</v>
      </c>
      <c r="N9" s="161">
        <v>31</v>
      </c>
      <c r="O9" s="192">
        <v>12</v>
      </c>
      <c r="P9" s="160">
        <v>46</v>
      </c>
      <c r="Q9" s="160">
        <v>8</v>
      </c>
      <c r="R9" s="161">
        <v>33</v>
      </c>
      <c r="S9" s="192">
        <v>11</v>
      </c>
      <c r="T9" s="160">
        <v>42</v>
      </c>
      <c r="U9" s="160">
        <v>8</v>
      </c>
      <c r="V9" s="161">
        <v>31</v>
      </c>
      <c r="W9" s="160">
        <v>21</v>
      </c>
      <c r="X9" s="160">
        <v>80</v>
      </c>
      <c r="Y9" s="160">
        <v>15</v>
      </c>
      <c r="Z9" s="161">
        <v>58</v>
      </c>
    </row>
    <row r="10" spans="2:26" ht="18" customHeight="1" x14ac:dyDescent="0.25">
      <c r="B10" s="156" t="s">
        <v>355</v>
      </c>
      <c r="C10" s="160">
        <v>0</v>
      </c>
      <c r="D10" s="160">
        <v>0</v>
      </c>
      <c r="E10" s="160">
        <v>0</v>
      </c>
      <c r="F10" s="160">
        <v>0</v>
      </c>
      <c r="G10" s="192">
        <v>6</v>
      </c>
      <c r="H10" s="160">
        <v>23</v>
      </c>
      <c r="I10" s="160">
        <v>6</v>
      </c>
      <c r="J10" s="161">
        <v>22</v>
      </c>
      <c r="K10" s="192">
        <v>3</v>
      </c>
      <c r="L10" s="160">
        <v>12</v>
      </c>
      <c r="M10" s="160">
        <v>3</v>
      </c>
      <c r="N10" s="161">
        <v>11</v>
      </c>
      <c r="O10" s="192">
        <v>9</v>
      </c>
      <c r="P10" s="160">
        <v>34</v>
      </c>
      <c r="Q10" s="160">
        <v>6</v>
      </c>
      <c r="R10" s="161">
        <v>24</v>
      </c>
      <c r="S10" s="192">
        <v>5</v>
      </c>
      <c r="T10" s="160">
        <v>19</v>
      </c>
      <c r="U10" s="160">
        <v>4</v>
      </c>
      <c r="V10" s="161">
        <v>14</v>
      </c>
      <c r="W10" s="160">
        <v>12</v>
      </c>
      <c r="X10" s="160">
        <v>47</v>
      </c>
      <c r="Y10" s="160">
        <v>9</v>
      </c>
      <c r="Z10" s="161">
        <v>34</v>
      </c>
    </row>
    <row r="11" spans="2:26" ht="18" customHeight="1" x14ac:dyDescent="0.25">
      <c r="B11" s="156" t="s">
        <v>356</v>
      </c>
      <c r="C11" s="160">
        <v>11</v>
      </c>
      <c r="D11" s="160">
        <v>23</v>
      </c>
      <c r="E11" s="160">
        <v>10</v>
      </c>
      <c r="F11" s="160">
        <v>21</v>
      </c>
      <c r="G11" s="192">
        <v>90</v>
      </c>
      <c r="H11" s="160">
        <v>191</v>
      </c>
      <c r="I11" s="160">
        <v>86</v>
      </c>
      <c r="J11" s="161">
        <v>181</v>
      </c>
      <c r="K11" s="192">
        <v>172</v>
      </c>
      <c r="L11" s="160">
        <v>363</v>
      </c>
      <c r="M11" s="160">
        <v>151</v>
      </c>
      <c r="N11" s="161">
        <v>318</v>
      </c>
      <c r="O11" s="192">
        <v>280</v>
      </c>
      <c r="P11" s="160">
        <v>592</v>
      </c>
      <c r="Q11" s="160">
        <v>199</v>
      </c>
      <c r="R11" s="161">
        <v>420</v>
      </c>
      <c r="S11" s="192">
        <v>207</v>
      </c>
      <c r="T11" s="160">
        <v>437</v>
      </c>
      <c r="U11" s="160">
        <v>151</v>
      </c>
      <c r="V11" s="161">
        <v>318</v>
      </c>
      <c r="W11" s="160">
        <v>155</v>
      </c>
      <c r="X11" s="160">
        <v>326</v>
      </c>
      <c r="Y11" s="160">
        <v>112</v>
      </c>
      <c r="Z11" s="161">
        <v>237</v>
      </c>
    </row>
    <row r="12" spans="2:26" ht="18" customHeight="1" x14ac:dyDescent="0.25">
      <c r="B12" s="156" t="s">
        <v>261</v>
      </c>
      <c r="C12" s="160">
        <v>0</v>
      </c>
      <c r="D12" s="160">
        <v>0</v>
      </c>
      <c r="E12" s="160">
        <v>0</v>
      </c>
      <c r="F12" s="160">
        <v>0</v>
      </c>
      <c r="G12" s="192">
        <v>7</v>
      </c>
      <c r="H12" s="160">
        <v>18</v>
      </c>
      <c r="I12" s="160">
        <v>7</v>
      </c>
      <c r="J12" s="161">
        <v>17</v>
      </c>
      <c r="K12" s="192">
        <v>16</v>
      </c>
      <c r="L12" s="160">
        <v>41</v>
      </c>
      <c r="M12" s="160">
        <v>14</v>
      </c>
      <c r="N12" s="161">
        <v>36</v>
      </c>
      <c r="O12" s="192">
        <v>31</v>
      </c>
      <c r="P12" s="160">
        <v>78</v>
      </c>
      <c r="Q12" s="160">
        <v>22</v>
      </c>
      <c r="R12" s="161">
        <v>56</v>
      </c>
      <c r="S12" s="192">
        <v>14</v>
      </c>
      <c r="T12" s="160">
        <v>35</v>
      </c>
      <c r="U12" s="160">
        <v>10</v>
      </c>
      <c r="V12" s="161">
        <v>25</v>
      </c>
      <c r="W12" s="160">
        <v>23</v>
      </c>
      <c r="X12" s="160">
        <v>57</v>
      </c>
      <c r="Y12" s="160">
        <v>16</v>
      </c>
      <c r="Z12" s="161">
        <v>41</v>
      </c>
    </row>
    <row r="13" spans="2:26" ht="18" customHeight="1" x14ac:dyDescent="0.25">
      <c r="B13" s="156" t="s">
        <v>257</v>
      </c>
      <c r="C13" s="160">
        <v>3</v>
      </c>
      <c r="D13" s="160">
        <v>9</v>
      </c>
      <c r="E13" s="160">
        <v>2</v>
      </c>
      <c r="F13" s="160">
        <v>8</v>
      </c>
      <c r="G13" s="192">
        <v>6</v>
      </c>
      <c r="H13" s="160">
        <v>20</v>
      </c>
      <c r="I13" s="160">
        <v>6</v>
      </c>
      <c r="J13" s="161">
        <v>19</v>
      </c>
      <c r="K13" s="192">
        <v>11</v>
      </c>
      <c r="L13" s="160">
        <v>36</v>
      </c>
      <c r="M13" s="160">
        <v>9</v>
      </c>
      <c r="N13" s="161">
        <v>32</v>
      </c>
      <c r="O13" s="192">
        <v>21</v>
      </c>
      <c r="P13" s="160">
        <v>71</v>
      </c>
      <c r="Q13" s="160">
        <v>15</v>
      </c>
      <c r="R13" s="161">
        <v>50</v>
      </c>
      <c r="S13" s="192">
        <v>17</v>
      </c>
      <c r="T13" s="160">
        <v>57</v>
      </c>
      <c r="U13" s="160">
        <v>12</v>
      </c>
      <c r="V13" s="161">
        <v>42</v>
      </c>
      <c r="W13" s="160">
        <v>21</v>
      </c>
      <c r="X13" s="160">
        <v>70</v>
      </c>
      <c r="Y13" s="160">
        <v>15</v>
      </c>
      <c r="Z13" s="161">
        <v>51</v>
      </c>
    </row>
    <row r="14" spans="2:26" ht="18" customHeight="1" x14ac:dyDescent="0.25">
      <c r="B14" s="156" t="s">
        <v>299</v>
      </c>
      <c r="C14" s="160">
        <v>0</v>
      </c>
      <c r="D14" s="160">
        <v>0</v>
      </c>
      <c r="E14" s="160">
        <v>0</v>
      </c>
      <c r="F14" s="160">
        <v>0</v>
      </c>
      <c r="G14" s="192">
        <v>9</v>
      </c>
      <c r="H14" s="160">
        <v>27</v>
      </c>
      <c r="I14" s="160">
        <v>9</v>
      </c>
      <c r="J14" s="161">
        <v>26</v>
      </c>
      <c r="K14" s="192">
        <v>16</v>
      </c>
      <c r="L14" s="160">
        <v>49</v>
      </c>
      <c r="M14" s="160">
        <v>14</v>
      </c>
      <c r="N14" s="161">
        <v>43</v>
      </c>
      <c r="O14" s="192">
        <v>31</v>
      </c>
      <c r="P14" s="160">
        <v>94</v>
      </c>
      <c r="Q14" s="160">
        <v>22</v>
      </c>
      <c r="R14" s="161">
        <v>67</v>
      </c>
      <c r="S14" s="192">
        <v>26</v>
      </c>
      <c r="T14" s="160">
        <v>77</v>
      </c>
      <c r="U14" s="160">
        <v>19</v>
      </c>
      <c r="V14" s="161">
        <v>56</v>
      </c>
      <c r="W14" s="160">
        <v>41</v>
      </c>
      <c r="X14" s="160">
        <v>124</v>
      </c>
      <c r="Y14" s="160">
        <v>30</v>
      </c>
      <c r="Z14" s="161">
        <v>90</v>
      </c>
    </row>
    <row r="15" spans="2:26" ht="18" customHeight="1" x14ac:dyDescent="0.25">
      <c r="B15" s="156" t="s">
        <v>245</v>
      </c>
      <c r="C15" s="160">
        <v>5</v>
      </c>
      <c r="D15" s="160">
        <v>18</v>
      </c>
      <c r="E15" s="160">
        <v>5</v>
      </c>
      <c r="F15" s="160">
        <v>16</v>
      </c>
      <c r="G15" s="192">
        <v>14</v>
      </c>
      <c r="H15" s="160">
        <v>49</v>
      </c>
      <c r="I15" s="160">
        <v>13</v>
      </c>
      <c r="J15" s="161">
        <v>46</v>
      </c>
      <c r="K15" s="192">
        <v>41</v>
      </c>
      <c r="L15" s="160">
        <v>142</v>
      </c>
      <c r="M15" s="160">
        <v>36</v>
      </c>
      <c r="N15" s="161">
        <v>124</v>
      </c>
      <c r="O15" s="192">
        <v>73</v>
      </c>
      <c r="P15" s="160">
        <v>252</v>
      </c>
      <c r="Q15" s="160">
        <v>52</v>
      </c>
      <c r="R15" s="161">
        <v>179</v>
      </c>
      <c r="S15" s="192">
        <v>49</v>
      </c>
      <c r="T15" s="160">
        <v>171</v>
      </c>
      <c r="U15" s="160">
        <v>36</v>
      </c>
      <c r="V15" s="161">
        <v>125</v>
      </c>
      <c r="W15" s="160">
        <v>21</v>
      </c>
      <c r="X15" s="160">
        <v>72</v>
      </c>
      <c r="Y15" s="160">
        <v>15</v>
      </c>
      <c r="Z15" s="161">
        <v>52</v>
      </c>
    </row>
    <row r="16" spans="2:26" ht="18" customHeight="1" x14ac:dyDescent="0.25">
      <c r="B16" s="156" t="s">
        <v>300</v>
      </c>
      <c r="C16" s="160">
        <v>5</v>
      </c>
      <c r="D16" s="160">
        <v>18</v>
      </c>
      <c r="E16" s="160">
        <v>5</v>
      </c>
      <c r="F16" s="160">
        <v>16</v>
      </c>
      <c r="G16" s="192">
        <v>6</v>
      </c>
      <c r="H16" s="160">
        <v>19</v>
      </c>
      <c r="I16" s="160">
        <v>5</v>
      </c>
      <c r="J16" s="161">
        <v>19</v>
      </c>
      <c r="K16" s="192">
        <v>8</v>
      </c>
      <c r="L16" s="160">
        <v>29</v>
      </c>
      <c r="M16" s="160">
        <v>7</v>
      </c>
      <c r="N16" s="161">
        <v>25</v>
      </c>
      <c r="O16" s="192">
        <v>10</v>
      </c>
      <c r="P16" s="160">
        <v>37</v>
      </c>
      <c r="Q16" s="160">
        <v>7</v>
      </c>
      <c r="R16" s="161">
        <v>26</v>
      </c>
      <c r="S16" s="192">
        <v>10</v>
      </c>
      <c r="T16" s="160">
        <v>35</v>
      </c>
      <c r="U16" s="160">
        <v>7</v>
      </c>
      <c r="V16" s="161">
        <v>25</v>
      </c>
      <c r="W16" s="160">
        <v>12</v>
      </c>
      <c r="X16" s="160">
        <v>44</v>
      </c>
      <c r="Y16" s="160">
        <v>9</v>
      </c>
      <c r="Z16" s="161">
        <v>32</v>
      </c>
    </row>
    <row r="17" spans="2:26" ht="18" customHeight="1" x14ac:dyDescent="0.25">
      <c r="B17" s="156" t="s">
        <v>301</v>
      </c>
      <c r="C17" s="160">
        <v>0</v>
      </c>
      <c r="D17" s="160">
        <v>0</v>
      </c>
      <c r="E17" s="160">
        <v>0</v>
      </c>
      <c r="F17" s="160">
        <v>0</v>
      </c>
      <c r="G17" s="192">
        <v>2</v>
      </c>
      <c r="H17" s="160">
        <v>8</v>
      </c>
      <c r="I17" s="160">
        <v>2</v>
      </c>
      <c r="J17" s="161">
        <v>8</v>
      </c>
      <c r="K17" s="192">
        <v>5</v>
      </c>
      <c r="L17" s="160">
        <v>22</v>
      </c>
      <c r="M17" s="160">
        <v>5</v>
      </c>
      <c r="N17" s="161">
        <v>20</v>
      </c>
      <c r="O17" s="192">
        <v>12</v>
      </c>
      <c r="P17" s="160">
        <v>50</v>
      </c>
      <c r="Q17" s="160">
        <v>8</v>
      </c>
      <c r="R17" s="161">
        <v>36</v>
      </c>
      <c r="S17" s="192">
        <v>15</v>
      </c>
      <c r="T17" s="160">
        <v>62</v>
      </c>
      <c r="U17" s="160">
        <v>11</v>
      </c>
      <c r="V17" s="161">
        <v>45</v>
      </c>
      <c r="W17" s="160">
        <v>8</v>
      </c>
      <c r="X17" s="160">
        <v>35</v>
      </c>
      <c r="Y17" s="160">
        <v>6</v>
      </c>
      <c r="Z17" s="161">
        <v>25</v>
      </c>
    </row>
    <row r="18" spans="2:26" ht="18" customHeight="1" x14ac:dyDescent="0.25">
      <c r="B18" s="156" t="s">
        <v>276</v>
      </c>
      <c r="C18" s="160">
        <v>0</v>
      </c>
      <c r="D18" s="160">
        <v>0</v>
      </c>
      <c r="E18" s="160">
        <v>0</v>
      </c>
      <c r="F18" s="160">
        <v>0</v>
      </c>
      <c r="G18" s="192">
        <v>11</v>
      </c>
      <c r="H18" s="160">
        <v>13</v>
      </c>
      <c r="I18" s="160">
        <v>11</v>
      </c>
      <c r="J18" s="161">
        <v>12</v>
      </c>
      <c r="K18" s="192">
        <v>16</v>
      </c>
      <c r="L18" s="160">
        <v>19</v>
      </c>
      <c r="M18" s="160">
        <v>14</v>
      </c>
      <c r="N18" s="161">
        <v>16</v>
      </c>
      <c r="O18" s="192">
        <v>21</v>
      </c>
      <c r="P18" s="160">
        <v>24</v>
      </c>
      <c r="Q18" s="160">
        <v>15</v>
      </c>
      <c r="R18" s="161">
        <v>17</v>
      </c>
      <c r="S18" s="192">
        <v>21</v>
      </c>
      <c r="T18" s="160">
        <v>24</v>
      </c>
      <c r="U18" s="160">
        <v>16</v>
      </c>
      <c r="V18" s="161">
        <v>18</v>
      </c>
      <c r="W18" s="160">
        <v>28</v>
      </c>
      <c r="X18" s="160">
        <v>32</v>
      </c>
      <c r="Y18" s="160">
        <v>20</v>
      </c>
      <c r="Z18" s="161">
        <v>23</v>
      </c>
    </row>
    <row r="19" spans="2:26" ht="18" customHeight="1" x14ac:dyDescent="0.25">
      <c r="B19" s="156" t="s">
        <v>272</v>
      </c>
      <c r="C19" s="160">
        <v>0</v>
      </c>
      <c r="D19" s="160">
        <v>0</v>
      </c>
      <c r="E19" s="160">
        <v>0</v>
      </c>
      <c r="F19" s="160">
        <v>0</v>
      </c>
      <c r="G19" s="192">
        <v>17</v>
      </c>
      <c r="H19" s="160">
        <v>3</v>
      </c>
      <c r="I19" s="160">
        <v>16</v>
      </c>
      <c r="J19" s="161">
        <v>3</v>
      </c>
      <c r="K19" s="192">
        <v>29</v>
      </c>
      <c r="L19" s="160">
        <v>6</v>
      </c>
      <c r="M19" s="160">
        <v>25</v>
      </c>
      <c r="N19" s="161">
        <v>5</v>
      </c>
      <c r="O19" s="192">
        <v>52</v>
      </c>
      <c r="P19" s="160">
        <v>10</v>
      </c>
      <c r="Q19" s="160">
        <v>37</v>
      </c>
      <c r="R19" s="161">
        <v>7</v>
      </c>
      <c r="S19" s="192">
        <v>42</v>
      </c>
      <c r="T19" s="160">
        <v>8</v>
      </c>
      <c r="U19" s="160">
        <v>31</v>
      </c>
      <c r="V19" s="161">
        <v>6</v>
      </c>
      <c r="W19" s="160">
        <v>44</v>
      </c>
      <c r="X19" s="160">
        <v>9</v>
      </c>
      <c r="Y19" s="160">
        <v>32</v>
      </c>
      <c r="Z19" s="161">
        <v>6</v>
      </c>
    </row>
    <row r="20" spans="2:26" ht="18" customHeight="1" x14ac:dyDescent="0.25">
      <c r="B20" s="156" t="s">
        <v>57</v>
      </c>
      <c r="C20" s="160">
        <v>18</v>
      </c>
      <c r="D20" s="160">
        <v>6</v>
      </c>
      <c r="E20" s="160">
        <v>16</v>
      </c>
      <c r="F20" s="160">
        <v>5</v>
      </c>
      <c r="G20" s="192">
        <v>43</v>
      </c>
      <c r="H20" s="160">
        <v>15</v>
      </c>
      <c r="I20" s="160">
        <v>41</v>
      </c>
      <c r="J20" s="161">
        <v>14</v>
      </c>
      <c r="K20" s="192">
        <v>33</v>
      </c>
      <c r="L20" s="160">
        <v>11</v>
      </c>
      <c r="M20" s="160">
        <v>29</v>
      </c>
      <c r="N20" s="161">
        <v>10</v>
      </c>
      <c r="O20" s="192">
        <v>83</v>
      </c>
      <c r="P20" s="160">
        <v>28</v>
      </c>
      <c r="Q20" s="160">
        <v>59</v>
      </c>
      <c r="R20" s="161">
        <v>20</v>
      </c>
      <c r="S20" s="192">
        <v>71</v>
      </c>
      <c r="T20" s="160">
        <v>24</v>
      </c>
      <c r="U20" s="160">
        <v>52</v>
      </c>
      <c r="V20" s="161">
        <v>17</v>
      </c>
      <c r="W20" s="160">
        <v>74</v>
      </c>
      <c r="X20" s="160">
        <v>25</v>
      </c>
      <c r="Y20" s="160">
        <v>54</v>
      </c>
      <c r="Z20" s="161">
        <v>18</v>
      </c>
    </row>
    <row r="21" spans="2:26" ht="18" customHeight="1" x14ac:dyDescent="0.25">
      <c r="B21" s="156" t="s">
        <v>265</v>
      </c>
      <c r="C21" s="160">
        <v>12</v>
      </c>
      <c r="D21" s="160">
        <v>2</v>
      </c>
      <c r="E21" s="160">
        <v>11</v>
      </c>
      <c r="F21" s="160">
        <v>2</v>
      </c>
      <c r="G21" s="192">
        <v>14</v>
      </c>
      <c r="H21" s="160">
        <v>3</v>
      </c>
      <c r="I21" s="160">
        <v>13</v>
      </c>
      <c r="J21" s="161">
        <v>3</v>
      </c>
      <c r="K21" s="192">
        <v>34</v>
      </c>
      <c r="L21" s="160">
        <v>6</v>
      </c>
      <c r="M21" s="160">
        <v>29</v>
      </c>
      <c r="N21" s="161">
        <v>6</v>
      </c>
      <c r="O21" s="192">
        <v>45</v>
      </c>
      <c r="P21" s="160">
        <v>8</v>
      </c>
      <c r="Q21" s="160">
        <v>32</v>
      </c>
      <c r="R21" s="161">
        <v>6</v>
      </c>
      <c r="S21" s="192">
        <v>56</v>
      </c>
      <c r="T21" s="160">
        <v>11</v>
      </c>
      <c r="U21" s="160">
        <v>41</v>
      </c>
      <c r="V21" s="161">
        <v>8</v>
      </c>
      <c r="W21" s="160">
        <v>44</v>
      </c>
      <c r="X21" s="160">
        <v>8</v>
      </c>
      <c r="Y21" s="160">
        <v>32</v>
      </c>
      <c r="Z21" s="161">
        <v>6</v>
      </c>
    </row>
    <row r="22" spans="2:26" ht="18" customHeight="1" x14ac:dyDescent="0.25">
      <c r="B22" s="156" t="s">
        <v>263</v>
      </c>
      <c r="C22" s="160">
        <v>0</v>
      </c>
      <c r="D22" s="160">
        <v>0</v>
      </c>
      <c r="E22" s="160">
        <v>0</v>
      </c>
      <c r="F22" s="160">
        <v>0</v>
      </c>
      <c r="G22" s="192">
        <v>20</v>
      </c>
      <c r="H22" s="160">
        <v>7</v>
      </c>
      <c r="I22" s="160">
        <v>19</v>
      </c>
      <c r="J22" s="161">
        <v>7</v>
      </c>
      <c r="K22" s="192">
        <v>25</v>
      </c>
      <c r="L22" s="160">
        <v>8</v>
      </c>
      <c r="M22" s="160">
        <v>22</v>
      </c>
      <c r="N22" s="161">
        <v>7</v>
      </c>
      <c r="O22" s="192">
        <v>62</v>
      </c>
      <c r="P22" s="160">
        <v>21</v>
      </c>
      <c r="Q22" s="160">
        <v>44</v>
      </c>
      <c r="R22" s="161">
        <v>15</v>
      </c>
      <c r="S22" s="192">
        <v>49</v>
      </c>
      <c r="T22" s="160">
        <v>17</v>
      </c>
      <c r="U22" s="160">
        <v>36</v>
      </c>
      <c r="V22" s="161">
        <v>12</v>
      </c>
      <c r="W22" s="160">
        <v>52</v>
      </c>
      <c r="X22" s="160">
        <v>18</v>
      </c>
      <c r="Y22" s="160">
        <v>37</v>
      </c>
      <c r="Z22" s="161">
        <v>13</v>
      </c>
    </row>
    <row r="23" spans="2:26" ht="18" customHeight="1" x14ac:dyDescent="0.25">
      <c r="B23" s="156" t="s">
        <v>260</v>
      </c>
      <c r="C23" s="160">
        <v>12</v>
      </c>
      <c r="D23" s="160">
        <v>3</v>
      </c>
      <c r="E23" s="160">
        <v>11</v>
      </c>
      <c r="F23" s="160">
        <v>3</v>
      </c>
      <c r="G23" s="192">
        <v>22</v>
      </c>
      <c r="H23" s="160">
        <v>6</v>
      </c>
      <c r="I23" s="160">
        <v>21</v>
      </c>
      <c r="J23" s="161">
        <v>6</v>
      </c>
      <c r="K23" s="192">
        <v>21</v>
      </c>
      <c r="L23" s="160">
        <v>6</v>
      </c>
      <c r="M23" s="160">
        <v>19</v>
      </c>
      <c r="N23" s="161">
        <v>5</v>
      </c>
      <c r="O23" s="192">
        <v>56</v>
      </c>
      <c r="P23" s="160">
        <v>15</v>
      </c>
      <c r="Q23" s="160">
        <v>40</v>
      </c>
      <c r="R23" s="161">
        <v>11</v>
      </c>
      <c r="S23" s="192">
        <v>42</v>
      </c>
      <c r="T23" s="160">
        <v>12</v>
      </c>
      <c r="U23" s="160">
        <v>31</v>
      </c>
      <c r="V23" s="161">
        <v>8</v>
      </c>
      <c r="W23" s="160">
        <v>62</v>
      </c>
      <c r="X23" s="160">
        <v>17</v>
      </c>
      <c r="Y23" s="160">
        <v>45</v>
      </c>
      <c r="Z23" s="161">
        <v>12</v>
      </c>
    </row>
    <row r="24" spans="2:26" ht="18" customHeight="1" x14ac:dyDescent="0.25">
      <c r="B24" s="156" t="s">
        <v>54</v>
      </c>
      <c r="C24" s="160">
        <v>0</v>
      </c>
      <c r="D24" s="160">
        <v>0</v>
      </c>
      <c r="E24" s="160">
        <v>0</v>
      </c>
      <c r="F24" s="160">
        <v>0</v>
      </c>
      <c r="G24" s="192">
        <v>0</v>
      </c>
      <c r="H24" s="160">
        <v>0</v>
      </c>
      <c r="I24" s="160">
        <v>0</v>
      </c>
      <c r="J24" s="161">
        <v>0</v>
      </c>
      <c r="K24" s="192">
        <v>9</v>
      </c>
      <c r="L24" s="160">
        <v>3</v>
      </c>
      <c r="M24" s="160">
        <v>8</v>
      </c>
      <c r="N24" s="161">
        <v>3</v>
      </c>
      <c r="O24" s="192">
        <v>16</v>
      </c>
      <c r="P24" s="160">
        <v>6</v>
      </c>
      <c r="Q24" s="160">
        <v>11</v>
      </c>
      <c r="R24" s="161">
        <v>4</v>
      </c>
      <c r="S24" s="192">
        <v>10</v>
      </c>
      <c r="T24" s="160">
        <v>4</v>
      </c>
      <c r="U24" s="160">
        <v>7</v>
      </c>
      <c r="V24" s="161">
        <v>3</v>
      </c>
      <c r="W24" s="160">
        <v>0</v>
      </c>
      <c r="X24" s="160">
        <v>0</v>
      </c>
      <c r="Y24" s="160">
        <v>0</v>
      </c>
      <c r="Z24" s="161">
        <v>0</v>
      </c>
    </row>
    <row r="25" spans="2:26" ht="18" customHeight="1" x14ac:dyDescent="0.25">
      <c r="B25" s="156" t="s">
        <v>55</v>
      </c>
      <c r="C25" s="160">
        <v>7</v>
      </c>
      <c r="D25" s="160">
        <v>1</v>
      </c>
      <c r="E25" s="160">
        <v>6</v>
      </c>
      <c r="F25" s="160">
        <v>1</v>
      </c>
      <c r="G25" s="192">
        <v>51</v>
      </c>
      <c r="H25" s="160">
        <v>8</v>
      </c>
      <c r="I25" s="160">
        <v>49</v>
      </c>
      <c r="J25" s="161">
        <v>8</v>
      </c>
      <c r="K25" s="192">
        <v>76</v>
      </c>
      <c r="L25" s="160">
        <v>12</v>
      </c>
      <c r="M25" s="160">
        <v>66</v>
      </c>
      <c r="N25" s="161">
        <v>10</v>
      </c>
      <c r="O25" s="192">
        <v>133</v>
      </c>
      <c r="P25" s="160">
        <v>21</v>
      </c>
      <c r="Q25" s="160">
        <v>94</v>
      </c>
      <c r="R25" s="161">
        <v>15</v>
      </c>
      <c r="S25" s="192">
        <v>127</v>
      </c>
      <c r="T25" s="160">
        <v>20</v>
      </c>
      <c r="U25" s="160">
        <v>93</v>
      </c>
      <c r="V25" s="161">
        <v>15</v>
      </c>
      <c r="W25" s="160">
        <v>132</v>
      </c>
      <c r="X25" s="160">
        <v>21</v>
      </c>
      <c r="Y25" s="160">
        <v>96</v>
      </c>
      <c r="Z25" s="161">
        <v>15</v>
      </c>
    </row>
    <row r="26" spans="2:26" ht="18" customHeight="1" x14ac:dyDescent="0.25">
      <c r="B26" s="156" t="s">
        <v>302</v>
      </c>
      <c r="C26" s="160">
        <v>18</v>
      </c>
      <c r="D26" s="160">
        <v>3</v>
      </c>
      <c r="E26" s="160">
        <v>16</v>
      </c>
      <c r="F26" s="160">
        <v>3</v>
      </c>
      <c r="G26" s="192">
        <v>43</v>
      </c>
      <c r="H26" s="160">
        <v>8</v>
      </c>
      <c r="I26" s="160">
        <v>41</v>
      </c>
      <c r="J26" s="161">
        <v>8</v>
      </c>
      <c r="K26" s="192">
        <v>66</v>
      </c>
      <c r="L26" s="160">
        <v>12</v>
      </c>
      <c r="M26" s="160">
        <v>57</v>
      </c>
      <c r="N26" s="161">
        <v>11</v>
      </c>
      <c r="O26" s="192">
        <v>83</v>
      </c>
      <c r="P26" s="160">
        <v>16</v>
      </c>
      <c r="Q26" s="160">
        <v>59</v>
      </c>
      <c r="R26" s="161">
        <v>11</v>
      </c>
      <c r="S26" s="192">
        <v>43</v>
      </c>
      <c r="T26" s="160">
        <v>8</v>
      </c>
      <c r="U26" s="160">
        <v>32</v>
      </c>
      <c r="V26" s="161">
        <v>6</v>
      </c>
      <c r="W26" s="160">
        <v>62</v>
      </c>
      <c r="X26" s="160">
        <v>12</v>
      </c>
      <c r="Y26" s="160">
        <v>45</v>
      </c>
      <c r="Z26" s="161">
        <v>8</v>
      </c>
    </row>
    <row r="27" spans="2:26" ht="18" customHeight="1" x14ac:dyDescent="0.25">
      <c r="B27" s="156" t="s">
        <v>250</v>
      </c>
      <c r="C27" s="160">
        <v>0</v>
      </c>
      <c r="D27" s="160">
        <v>0</v>
      </c>
      <c r="E27" s="160">
        <v>0</v>
      </c>
      <c r="F27" s="160">
        <v>0</v>
      </c>
      <c r="G27" s="192">
        <v>7</v>
      </c>
      <c r="H27" s="160">
        <v>1</v>
      </c>
      <c r="I27" s="160">
        <v>7</v>
      </c>
      <c r="J27" s="161">
        <v>1</v>
      </c>
      <c r="K27" s="192">
        <v>20</v>
      </c>
      <c r="L27" s="160">
        <v>4</v>
      </c>
      <c r="M27" s="160">
        <v>18</v>
      </c>
      <c r="N27" s="161">
        <v>4</v>
      </c>
      <c r="O27" s="192">
        <v>62</v>
      </c>
      <c r="P27" s="160">
        <v>13</v>
      </c>
      <c r="Q27" s="160">
        <v>44</v>
      </c>
      <c r="R27" s="161">
        <v>9</v>
      </c>
      <c r="S27" s="192">
        <v>39</v>
      </c>
      <c r="T27" s="160">
        <v>8</v>
      </c>
      <c r="U27" s="160">
        <v>29</v>
      </c>
      <c r="V27" s="161">
        <v>6</v>
      </c>
      <c r="W27" s="160">
        <v>27</v>
      </c>
      <c r="X27" s="160">
        <v>5</v>
      </c>
      <c r="Y27" s="160">
        <v>19</v>
      </c>
      <c r="Z27" s="161">
        <v>4</v>
      </c>
    </row>
    <row r="28" spans="2:26" ht="18" customHeight="1" x14ac:dyDescent="0.25">
      <c r="B28" s="156" t="s">
        <v>303</v>
      </c>
      <c r="C28" s="160">
        <v>6</v>
      </c>
      <c r="D28" s="160">
        <v>4</v>
      </c>
      <c r="E28" s="160">
        <v>5</v>
      </c>
      <c r="F28" s="160">
        <v>3</v>
      </c>
      <c r="G28" s="192">
        <v>29</v>
      </c>
      <c r="H28" s="160">
        <v>18</v>
      </c>
      <c r="I28" s="160">
        <v>28</v>
      </c>
      <c r="J28" s="161">
        <v>17</v>
      </c>
      <c r="K28" s="192">
        <v>41</v>
      </c>
      <c r="L28" s="160">
        <v>26</v>
      </c>
      <c r="M28" s="160">
        <v>36</v>
      </c>
      <c r="N28" s="161">
        <v>23</v>
      </c>
      <c r="O28" s="192">
        <v>85</v>
      </c>
      <c r="P28" s="160">
        <v>54</v>
      </c>
      <c r="Q28" s="160">
        <v>60</v>
      </c>
      <c r="R28" s="161">
        <v>38</v>
      </c>
      <c r="S28" s="192">
        <v>81</v>
      </c>
      <c r="T28" s="160">
        <v>51</v>
      </c>
      <c r="U28" s="160">
        <v>59</v>
      </c>
      <c r="V28" s="161">
        <v>37</v>
      </c>
      <c r="W28" s="160">
        <v>52</v>
      </c>
      <c r="X28" s="160">
        <v>33</v>
      </c>
      <c r="Y28" s="160">
        <v>37</v>
      </c>
      <c r="Z28" s="161">
        <v>24</v>
      </c>
    </row>
    <row r="29" spans="2:26" ht="18" customHeight="1" x14ac:dyDescent="0.25">
      <c r="B29" s="156" t="s">
        <v>246</v>
      </c>
      <c r="C29" s="160">
        <v>0</v>
      </c>
      <c r="D29" s="160">
        <v>0</v>
      </c>
      <c r="E29" s="160">
        <v>0</v>
      </c>
      <c r="F29" s="160">
        <v>0</v>
      </c>
      <c r="G29" s="192">
        <v>5</v>
      </c>
      <c r="H29" s="160">
        <v>2</v>
      </c>
      <c r="I29" s="160">
        <v>5</v>
      </c>
      <c r="J29" s="161">
        <v>1</v>
      </c>
      <c r="K29" s="192">
        <v>12</v>
      </c>
      <c r="L29" s="160">
        <v>4</v>
      </c>
      <c r="M29" s="160">
        <v>10</v>
      </c>
      <c r="N29" s="161">
        <v>3</v>
      </c>
      <c r="O29" s="192">
        <v>21</v>
      </c>
      <c r="P29" s="160">
        <v>6</v>
      </c>
      <c r="Q29" s="160">
        <v>15</v>
      </c>
      <c r="R29" s="161">
        <v>5</v>
      </c>
      <c r="S29" s="192">
        <v>15</v>
      </c>
      <c r="T29" s="160">
        <v>5</v>
      </c>
      <c r="U29" s="160">
        <v>11</v>
      </c>
      <c r="V29" s="161">
        <v>3</v>
      </c>
      <c r="W29" s="160">
        <v>15</v>
      </c>
      <c r="X29" s="160">
        <v>5</v>
      </c>
      <c r="Y29" s="160">
        <v>11</v>
      </c>
      <c r="Z29" s="161">
        <v>3</v>
      </c>
    </row>
    <row r="30" spans="2:26" ht="18" customHeight="1" x14ac:dyDescent="0.25">
      <c r="B30" s="156" t="s">
        <v>243</v>
      </c>
      <c r="C30" s="160">
        <v>22</v>
      </c>
      <c r="D30" s="160">
        <v>8</v>
      </c>
      <c r="E30" s="160">
        <v>20</v>
      </c>
      <c r="F30" s="160">
        <v>7</v>
      </c>
      <c r="G30" s="192">
        <v>33</v>
      </c>
      <c r="H30" s="160">
        <v>12</v>
      </c>
      <c r="I30" s="160">
        <v>32</v>
      </c>
      <c r="J30" s="161">
        <v>11</v>
      </c>
      <c r="K30" s="192">
        <v>51</v>
      </c>
      <c r="L30" s="160">
        <v>18</v>
      </c>
      <c r="M30" s="160">
        <v>44</v>
      </c>
      <c r="N30" s="161">
        <v>15</v>
      </c>
      <c r="O30" s="192">
        <v>89</v>
      </c>
      <c r="P30" s="160">
        <v>31</v>
      </c>
      <c r="Q30" s="160">
        <v>63</v>
      </c>
      <c r="R30" s="161">
        <v>22</v>
      </c>
      <c r="S30" s="192">
        <v>84</v>
      </c>
      <c r="T30" s="160">
        <v>29</v>
      </c>
      <c r="U30" s="160">
        <v>61</v>
      </c>
      <c r="V30" s="161">
        <v>21</v>
      </c>
      <c r="W30" s="160">
        <v>88</v>
      </c>
      <c r="X30" s="160">
        <v>31</v>
      </c>
      <c r="Y30" s="160">
        <v>64</v>
      </c>
      <c r="Z30" s="161">
        <v>22</v>
      </c>
    </row>
    <row r="31" spans="2:26" ht="18" customHeight="1" x14ac:dyDescent="0.25">
      <c r="B31" s="156" t="s">
        <v>241</v>
      </c>
      <c r="C31" s="160">
        <v>22</v>
      </c>
      <c r="D31" s="160">
        <v>3</v>
      </c>
      <c r="E31" s="160">
        <v>20</v>
      </c>
      <c r="F31" s="160">
        <v>3</v>
      </c>
      <c r="G31" s="192">
        <v>29</v>
      </c>
      <c r="H31" s="160">
        <v>4</v>
      </c>
      <c r="I31" s="160">
        <v>27</v>
      </c>
      <c r="J31" s="161">
        <v>4</v>
      </c>
      <c r="K31" s="192">
        <v>51</v>
      </c>
      <c r="L31" s="160">
        <v>7</v>
      </c>
      <c r="M31" s="160">
        <v>44</v>
      </c>
      <c r="N31" s="161">
        <v>6</v>
      </c>
      <c r="O31" s="192">
        <v>89</v>
      </c>
      <c r="P31" s="160">
        <v>12</v>
      </c>
      <c r="Q31" s="160">
        <v>63</v>
      </c>
      <c r="R31" s="161">
        <v>9</v>
      </c>
      <c r="S31" s="192">
        <v>84</v>
      </c>
      <c r="T31" s="160">
        <v>11</v>
      </c>
      <c r="U31" s="160">
        <v>61</v>
      </c>
      <c r="V31" s="161">
        <v>8</v>
      </c>
      <c r="W31" s="160">
        <v>88</v>
      </c>
      <c r="X31" s="160">
        <v>12</v>
      </c>
      <c r="Y31" s="160">
        <v>64</v>
      </c>
      <c r="Z31" s="161">
        <v>9</v>
      </c>
    </row>
    <row r="32" spans="2:26" ht="18" customHeight="1" x14ac:dyDescent="0.25">
      <c r="B32" s="156" t="s">
        <v>240</v>
      </c>
      <c r="C32" s="160">
        <v>17</v>
      </c>
      <c r="D32" s="160">
        <v>6</v>
      </c>
      <c r="E32" s="160">
        <v>15</v>
      </c>
      <c r="F32" s="160">
        <v>5</v>
      </c>
      <c r="G32" s="192">
        <v>40</v>
      </c>
      <c r="H32" s="160">
        <v>13</v>
      </c>
      <c r="I32" s="160">
        <v>38</v>
      </c>
      <c r="J32" s="161">
        <v>13</v>
      </c>
      <c r="K32" s="192">
        <v>164</v>
      </c>
      <c r="L32" s="160">
        <v>54</v>
      </c>
      <c r="M32" s="160">
        <v>143</v>
      </c>
      <c r="N32" s="161">
        <v>47</v>
      </c>
      <c r="O32" s="192">
        <v>125</v>
      </c>
      <c r="P32" s="160">
        <v>41</v>
      </c>
      <c r="Q32" s="160">
        <v>88</v>
      </c>
      <c r="R32" s="161">
        <v>29</v>
      </c>
      <c r="S32" s="192">
        <v>94</v>
      </c>
      <c r="T32" s="160">
        <v>31</v>
      </c>
      <c r="U32" s="160">
        <v>68</v>
      </c>
      <c r="V32" s="161">
        <v>22</v>
      </c>
      <c r="W32" s="160">
        <v>186</v>
      </c>
      <c r="X32" s="160">
        <v>61</v>
      </c>
      <c r="Y32" s="160">
        <v>135</v>
      </c>
      <c r="Z32" s="161">
        <v>44</v>
      </c>
    </row>
    <row r="33" spans="2:26" ht="18" customHeight="1" x14ac:dyDescent="0.25">
      <c r="B33" s="156" t="s">
        <v>238</v>
      </c>
      <c r="C33" s="160">
        <v>14</v>
      </c>
      <c r="D33" s="160">
        <v>4</v>
      </c>
      <c r="E33" s="160">
        <v>13</v>
      </c>
      <c r="F33" s="160">
        <v>3</v>
      </c>
      <c r="G33" s="192">
        <v>29</v>
      </c>
      <c r="H33" s="160">
        <v>8</v>
      </c>
      <c r="I33" s="160">
        <v>27</v>
      </c>
      <c r="J33" s="161">
        <v>7</v>
      </c>
      <c r="K33" s="192">
        <v>50</v>
      </c>
      <c r="L33" s="160">
        <v>13</v>
      </c>
      <c r="M33" s="160">
        <v>43</v>
      </c>
      <c r="N33" s="161">
        <v>12</v>
      </c>
      <c r="O33" s="192">
        <v>87</v>
      </c>
      <c r="P33" s="160">
        <v>23</v>
      </c>
      <c r="Q33" s="160">
        <v>62</v>
      </c>
      <c r="R33" s="161">
        <v>16</v>
      </c>
      <c r="S33" s="192">
        <v>106</v>
      </c>
      <c r="T33" s="160">
        <v>28</v>
      </c>
      <c r="U33" s="160">
        <v>78</v>
      </c>
      <c r="V33" s="161">
        <v>21</v>
      </c>
      <c r="W33" s="160">
        <v>144</v>
      </c>
      <c r="X33" s="160">
        <v>38</v>
      </c>
      <c r="Y33" s="160">
        <v>105</v>
      </c>
      <c r="Z33" s="161">
        <v>28</v>
      </c>
    </row>
    <row r="34" spans="2:26" ht="18" customHeight="1" x14ac:dyDescent="0.25">
      <c r="B34" s="156" t="s">
        <v>304</v>
      </c>
      <c r="C34" s="160">
        <v>17</v>
      </c>
      <c r="D34" s="160">
        <v>11</v>
      </c>
      <c r="E34" s="160">
        <v>15</v>
      </c>
      <c r="F34" s="160">
        <v>10</v>
      </c>
      <c r="G34" s="192">
        <v>40</v>
      </c>
      <c r="H34" s="160">
        <v>26</v>
      </c>
      <c r="I34" s="160">
        <v>38</v>
      </c>
      <c r="J34" s="161">
        <v>25</v>
      </c>
      <c r="K34" s="192">
        <v>70</v>
      </c>
      <c r="L34" s="160">
        <v>45</v>
      </c>
      <c r="M34" s="160">
        <v>61</v>
      </c>
      <c r="N34" s="161">
        <v>40</v>
      </c>
      <c r="O34" s="192">
        <v>104</v>
      </c>
      <c r="P34" s="160">
        <v>68</v>
      </c>
      <c r="Q34" s="160">
        <v>74</v>
      </c>
      <c r="R34" s="161">
        <v>48</v>
      </c>
      <c r="S34" s="192">
        <v>99</v>
      </c>
      <c r="T34" s="160">
        <v>64</v>
      </c>
      <c r="U34" s="160">
        <v>72</v>
      </c>
      <c r="V34" s="161">
        <v>47</v>
      </c>
      <c r="W34" s="160">
        <v>103</v>
      </c>
      <c r="X34" s="160">
        <v>67</v>
      </c>
      <c r="Y34" s="160">
        <v>75</v>
      </c>
      <c r="Z34" s="161">
        <v>49</v>
      </c>
    </row>
    <row r="35" spans="2:26" ht="18" customHeight="1" x14ac:dyDescent="0.25">
      <c r="B35" s="156" t="s">
        <v>359</v>
      </c>
      <c r="C35" s="160">
        <v>0</v>
      </c>
      <c r="D35" s="160">
        <v>0</v>
      </c>
      <c r="E35" s="160">
        <v>0</v>
      </c>
      <c r="F35" s="160">
        <v>0</v>
      </c>
      <c r="G35" s="192">
        <v>0</v>
      </c>
      <c r="H35" s="160">
        <v>0</v>
      </c>
      <c r="I35" s="160">
        <v>0</v>
      </c>
      <c r="J35" s="161">
        <v>0</v>
      </c>
      <c r="K35" s="192">
        <v>7</v>
      </c>
      <c r="L35" s="160">
        <v>22</v>
      </c>
      <c r="M35" s="160">
        <v>6</v>
      </c>
      <c r="N35" s="161">
        <v>19</v>
      </c>
      <c r="O35" s="192">
        <v>9</v>
      </c>
      <c r="P35" s="160">
        <v>26</v>
      </c>
      <c r="Q35" s="160">
        <v>6</v>
      </c>
      <c r="R35" s="161">
        <v>19</v>
      </c>
      <c r="S35" s="192">
        <v>9</v>
      </c>
      <c r="T35" s="160">
        <v>26</v>
      </c>
      <c r="U35" s="160">
        <v>6</v>
      </c>
      <c r="V35" s="161">
        <v>19</v>
      </c>
      <c r="W35" s="160">
        <v>0</v>
      </c>
      <c r="X35" s="160">
        <v>0</v>
      </c>
      <c r="Y35" s="160">
        <v>0</v>
      </c>
      <c r="Z35" s="161">
        <v>0</v>
      </c>
    </row>
    <row r="36" spans="2:26" ht="18" customHeight="1" x14ac:dyDescent="0.25">
      <c r="B36" s="156" t="s">
        <v>307</v>
      </c>
      <c r="C36" s="160">
        <v>18</v>
      </c>
      <c r="D36" s="160">
        <v>27</v>
      </c>
      <c r="E36" s="160">
        <v>16</v>
      </c>
      <c r="F36" s="160">
        <v>24</v>
      </c>
      <c r="G36" s="192">
        <v>17</v>
      </c>
      <c r="H36" s="160">
        <v>26</v>
      </c>
      <c r="I36" s="160">
        <v>16</v>
      </c>
      <c r="J36" s="161">
        <v>24</v>
      </c>
      <c r="K36" s="192">
        <v>28</v>
      </c>
      <c r="L36" s="160">
        <v>42</v>
      </c>
      <c r="M36" s="160">
        <v>24</v>
      </c>
      <c r="N36" s="161">
        <v>37</v>
      </c>
      <c r="O36" s="192">
        <v>53</v>
      </c>
      <c r="P36" s="160">
        <v>80</v>
      </c>
      <c r="Q36" s="160">
        <v>38</v>
      </c>
      <c r="R36" s="161">
        <v>57</v>
      </c>
      <c r="S36" s="192">
        <v>43</v>
      </c>
      <c r="T36" s="160">
        <v>65</v>
      </c>
      <c r="U36" s="160">
        <v>31</v>
      </c>
      <c r="V36" s="161">
        <v>47</v>
      </c>
      <c r="W36" s="160">
        <v>52</v>
      </c>
      <c r="X36" s="160">
        <v>78</v>
      </c>
      <c r="Y36" s="160">
        <v>37</v>
      </c>
      <c r="Z36" s="161">
        <v>56</v>
      </c>
    </row>
    <row r="37" spans="2:26" ht="18" customHeight="1" x14ac:dyDescent="0.25">
      <c r="B37" s="156" t="s">
        <v>360</v>
      </c>
      <c r="C37" s="160">
        <v>18</v>
      </c>
      <c r="D37" s="160">
        <v>42</v>
      </c>
      <c r="E37" s="160">
        <v>16</v>
      </c>
      <c r="F37" s="160">
        <v>39</v>
      </c>
      <c r="G37" s="192">
        <v>17</v>
      </c>
      <c r="H37" s="160">
        <v>41</v>
      </c>
      <c r="I37" s="160">
        <v>16</v>
      </c>
      <c r="J37" s="161">
        <v>39</v>
      </c>
      <c r="K37" s="192">
        <v>28</v>
      </c>
      <c r="L37" s="160">
        <v>66</v>
      </c>
      <c r="M37" s="160">
        <v>24</v>
      </c>
      <c r="N37" s="161">
        <v>58</v>
      </c>
      <c r="O37" s="192">
        <v>53</v>
      </c>
      <c r="P37" s="160">
        <v>126</v>
      </c>
      <c r="Q37" s="160">
        <v>38</v>
      </c>
      <c r="R37" s="161">
        <v>90</v>
      </c>
      <c r="S37" s="192">
        <v>41</v>
      </c>
      <c r="T37" s="160">
        <v>99</v>
      </c>
      <c r="U37" s="160">
        <v>30</v>
      </c>
      <c r="V37" s="161">
        <v>72</v>
      </c>
      <c r="W37" s="160">
        <v>21</v>
      </c>
      <c r="X37" s="160">
        <v>49</v>
      </c>
      <c r="Y37" s="160">
        <v>15</v>
      </c>
      <c r="Z37" s="161">
        <v>36</v>
      </c>
    </row>
    <row r="38" spans="2:26" ht="18" customHeight="1" x14ac:dyDescent="0.25">
      <c r="B38" s="156" t="s">
        <v>308</v>
      </c>
      <c r="C38" s="160">
        <v>0</v>
      </c>
      <c r="D38" s="160">
        <v>0</v>
      </c>
      <c r="E38" s="160">
        <v>0</v>
      </c>
      <c r="F38" s="160">
        <v>0</v>
      </c>
      <c r="G38" s="192">
        <v>9</v>
      </c>
      <c r="H38" s="160">
        <v>24</v>
      </c>
      <c r="I38" s="160">
        <v>8</v>
      </c>
      <c r="J38" s="161">
        <v>23</v>
      </c>
      <c r="K38" s="192">
        <v>14</v>
      </c>
      <c r="L38" s="160">
        <v>38</v>
      </c>
      <c r="M38" s="160">
        <v>12</v>
      </c>
      <c r="N38" s="161">
        <v>33</v>
      </c>
      <c r="O38" s="192">
        <v>27</v>
      </c>
      <c r="P38" s="160">
        <v>76</v>
      </c>
      <c r="Q38" s="160">
        <v>19</v>
      </c>
      <c r="R38" s="161">
        <v>54</v>
      </c>
      <c r="S38" s="192">
        <v>17</v>
      </c>
      <c r="T38" s="160">
        <v>47</v>
      </c>
      <c r="U38" s="160">
        <v>12</v>
      </c>
      <c r="V38" s="161">
        <v>34</v>
      </c>
      <c r="W38" s="160">
        <v>15</v>
      </c>
      <c r="X38" s="160">
        <v>43</v>
      </c>
      <c r="Y38" s="160">
        <v>11</v>
      </c>
      <c r="Z38" s="161">
        <v>32</v>
      </c>
    </row>
    <row r="39" spans="2:26" ht="18" customHeight="1" x14ac:dyDescent="0.25">
      <c r="B39" s="156" t="s">
        <v>255</v>
      </c>
      <c r="C39" s="160">
        <v>0</v>
      </c>
      <c r="D39" s="160">
        <v>0</v>
      </c>
      <c r="E39" s="160">
        <v>0</v>
      </c>
      <c r="F39" s="160">
        <v>0</v>
      </c>
      <c r="G39" s="192">
        <v>9</v>
      </c>
      <c r="H39" s="160">
        <v>4</v>
      </c>
      <c r="I39" s="160">
        <v>8</v>
      </c>
      <c r="J39" s="161">
        <v>4</v>
      </c>
      <c r="K39" s="192">
        <v>21</v>
      </c>
      <c r="L39" s="160">
        <v>10</v>
      </c>
      <c r="M39" s="160">
        <v>19</v>
      </c>
      <c r="N39" s="161">
        <v>8</v>
      </c>
      <c r="O39" s="192">
        <v>39</v>
      </c>
      <c r="P39" s="160">
        <v>18</v>
      </c>
      <c r="Q39" s="160">
        <v>28</v>
      </c>
      <c r="R39" s="161">
        <v>13</v>
      </c>
      <c r="S39" s="192">
        <v>29</v>
      </c>
      <c r="T39" s="160">
        <v>13</v>
      </c>
      <c r="U39" s="160">
        <v>21</v>
      </c>
      <c r="V39" s="161">
        <v>9</v>
      </c>
      <c r="W39" s="160">
        <v>15</v>
      </c>
      <c r="X39" s="160">
        <v>7</v>
      </c>
      <c r="Y39" s="160">
        <v>11</v>
      </c>
      <c r="Z39" s="161">
        <v>5</v>
      </c>
    </row>
    <row r="40" spans="2:26" ht="18" customHeight="1" x14ac:dyDescent="0.25">
      <c r="B40" s="156" t="s">
        <v>309</v>
      </c>
      <c r="C40" s="160">
        <v>0</v>
      </c>
      <c r="D40" s="160">
        <v>0</v>
      </c>
      <c r="E40" s="160">
        <v>0</v>
      </c>
      <c r="F40" s="160">
        <v>0</v>
      </c>
      <c r="G40" s="192">
        <v>4</v>
      </c>
      <c r="H40" s="160">
        <v>11</v>
      </c>
      <c r="I40" s="160">
        <v>3</v>
      </c>
      <c r="J40" s="161">
        <v>10</v>
      </c>
      <c r="K40" s="192">
        <v>12</v>
      </c>
      <c r="L40" s="160">
        <v>38</v>
      </c>
      <c r="M40" s="160">
        <v>11</v>
      </c>
      <c r="N40" s="161">
        <v>34</v>
      </c>
      <c r="O40" s="192">
        <v>5</v>
      </c>
      <c r="P40" s="160">
        <v>16</v>
      </c>
      <c r="Q40" s="160">
        <v>4</v>
      </c>
      <c r="R40" s="161">
        <v>12</v>
      </c>
      <c r="S40" s="192">
        <v>5</v>
      </c>
      <c r="T40" s="160">
        <v>15</v>
      </c>
      <c r="U40" s="160">
        <v>4</v>
      </c>
      <c r="V40" s="161">
        <v>11</v>
      </c>
      <c r="W40" s="160">
        <v>0</v>
      </c>
      <c r="X40" s="160">
        <v>0</v>
      </c>
      <c r="Y40" s="160">
        <v>0</v>
      </c>
      <c r="Z40" s="161">
        <v>0</v>
      </c>
    </row>
    <row r="41" spans="2:26" ht="18" customHeight="1" x14ac:dyDescent="0.25">
      <c r="B41" s="156" t="s">
        <v>310</v>
      </c>
      <c r="C41" s="160">
        <v>8</v>
      </c>
      <c r="D41" s="160">
        <v>12</v>
      </c>
      <c r="E41" s="160">
        <v>7</v>
      </c>
      <c r="F41" s="160">
        <v>11</v>
      </c>
      <c r="G41" s="192">
        <v>14</v>
      </c>
      <c r="H41" s="160">
        <v>23</v>
      </c>
      <c r="I41" s="160">
        <v>13</v>
      </c>
      <c r="J41" s="161">
        <v>22</v>
      </c>
      <c r="K41" s="192">
        <v>37</v>
      </c>
      <c r="L41" s="160">
        <v>61</v>
      </c>
      <c r="M41" s="160">
        <v>32</v>
      </c>
      <c r="N41" s="161">
        <v>53</v>
      </c>
      <c r="O41" s="192">
        <v>21</v>
      </c>
      <c r="P41" s="160">
        <v>34</v>
      </c>
      <c r="Q41" s="160">
        <v>15</v>
      </c>
      <c r="R41" s="161">
        <v>24</v>
      </c>
      <c r="S41" s="192">
        <v>35</v>
      </c>
      <c r="T41" s="160">
        <v>57</v>
      </c>
      <c r="U41" s="160">
        <v>25</v>
      </c>
      <c r="V41" s="161">
        <v>41</v>
      </c>
      <c r="W41" s="160">
        <v>41</v>
      </c>
      <c r="X41" s="160">
        <v>68</v>
      </c>
      <c r="Y41" s="160">
        <v>30</v>
      </c>
      <c r="Z41" s="161">
        <v>49</v>
      </c>
    </row>
    <row r="42" spans="2:26" ht="18" customHeight="1" x14ac:dyDescent="0.25">
      <c r="B42" s="156" t="s">
        <v>311</v>
      </c>
      <c r="C42" s="160">
        <v>0</v>
      </c>
      <c r="D42" s="160">
        <v>0</v>
      </c>
      <c r="E42" s="160">
        <v>0</v>
      </c>
      <c r="F42" s="160">
        <v>0</v>
      </c>
      <c r="G42" s="192">
        <v>301</v>
      </c>
      <c r="H42" s="160">
        <v>187</v>
      </c>
      <c r="I42" s="160">
        <v>287</v>
      </c>
      <c r="J42" s="161">
        <v>178</v>
      </c>
      <c r="K42" s="192">
        <v>410</v>
      </c>
      <c r="L42" s="160">
        <v>254</v>
      </c>
      <c r="M42" s="160">
        <v>358</v>
      </c>
      <c r="N42" s="161">
        <v>222</v>
      </c>
      <c r="O42" s="192">
        <v>0</v>
      </c>
      <c r="P42" s="160">
        <v>0</v>
      </c>
      <c r="Q42" s="160">
        <v>0</v>
      </c>
      <c r="R42" s="161">
        <v>0</v>
      </c>
      <c r="S42" s="192">
        <v>0</v>
      </c>
      <c r="T42" s="160">
        <v>0</v>
      </c>
      <c r="U42" s="160">
        <v>0</v>
      </c>
      <c r="V42" s="161">
        <v>0</v>
      </c>
      <c r="W42" s="160">
        <v>0</v>
      </c>
      <c r="X42" s="160">
        <v>0</v>
      </c>
      <c r="Y42" s="160">
        <v>0</v>
      </c>
      <c r="Z42" s="161">
        <v>0</v>
      </c>
    </row>
    <row r="43" spans="2:26" ht="18" customHeight="1" x14ac:dyDescent="0.25">
      <c r="B43" s="156" t="s">
        <v>218</v>
      </c>
      <c r="C43" s="160">
        <v>0</v>
      </c>
      <c r="D43" s="160">
        <v>0</v>
      </c>
      <c r="E43" s="160">
        <v>0</v>
      </c>
      <c r="F43" s="160">
        <v>0</v>
      </c>
      <c r="G43" s="192">
        <v>0</v>
      </c>
      <c r="H43" s="160">
        <v>0</v>
      </c>
      <c r="I43" s="160">
        <v>0</v>
      </c>
      <c r="J43" s="161">
        <v>0</v>
      </c>
      <c r="K43" s="192">
        <v>0</v>
      </c>
      <c r="L43" s="160">
        <v>0</v>
      </c>
      <c r="M43" s="160">
        <v>0</v>
      </c>
      <c r="N43" s="161">
        <v>0</v>
      </c>
      <c r="O43" s="192">
        <v>415</v>
      </c>
      <c r="P43" s="160">
        <v>208</v>
      </c>
      <c r="Q43" s="160">
        <v>295</v>
      </c>
      <c r="R43" s="161">
        <v>147</v>
      </c>
      <c r="S43" s="192">
        <v>394</v>
      </c>
      <c r="T43" s="160">
        <v>197</v>
      </c>
      <c r="U43" s="160">
        <v>287</v>
      </c>
      <c r="V43" s="161">
        <v>144</v>
      </c>
      <c r="W43" s="160">
        <v>0</v>
      </c>
      <c r="X43" s="160">
        <v>0</v>
      </c>
      <c r="Y43" s="160">
        <v>0</v>
      </c>
      <c r="Z43" s="161">
        <v>0</v>
      </c>
    </row>
    <row r="44" spans="2:26" ht="18" customHeight="1" x14ac:dyDescent="0.25">
      <c r="B44" s="156" t="s">
        <v>312</v>
      </c>
      <c r="C44" s="160">
        <v>437</v>
      </c>
      <c r="D44" s="160">
        <v>267</v>
      </c>
      <c r="E44" s="160">
        <v>402</v>
      </c>
      <c r="F44" s="160">
        <v>245</v>
      </c>
      <c r="G44" s="192">
        <v>0</v>
      </c>
      <c r="H44" s="160">
        <v>0</v>
      </c>
      <c r="I44" s="160">
        <v>0</v>
      </c>
      <c r="J44" s="161">
        <v>0</v>
      </c>
      <c r="K44" s="192">
        <v>0</v>
      </c>
      <c r="L44" s="160">
        <v>0</v>
      </c>
      <c r="M44" s="160">
        <v>0</v>
      </c>
      <c r="N44" s="161">
        <v>0</v>
      </c>
      <c r="O44" s="192">
        <v>0</v>
      </c>
      <c r="P44" s="160">
        <v>0</v>
      </c>
      <c r="Q44" s="160">
        <v>0</v>
      </c>
      <c r="R44" s="161">
        <v>0</v>
      </c>
      <c r="S44" s="192">
        <v>0</v>
      </c>
      <c r="T44" s="160">
        <v>0</v>
      </c>
      <c r="U44" s="160">
        <v>0</v>
      </c>
      <c r="V44" s="161">
        <v>0</v>
      </c>
      <c r="W44" s="160">
        <v>0</v>
      </c>
      <c r="X44" s="160">
        <v>0</v>
      </c>
      <c r="Y44" s="160">
        <v>0</v>
      </c>
      <c r="Z44" s="161">
        <v>0</v>
      </c>
    </row>
    <row r="45" spans="2:26" ht="18" customHeight="1" x14ac:dyDescent="0.25">
      <c r="B45" s="156" t="s">
        <v>267</v>
      </c>
      <c r="C45" s="160">
        <v>0</v>
      </c>
      <c r="D45" s="160">
        <v>0</v>
      </c>
      <c r="E45" s="160">
        <v>0</v>
      </c>
      <c r="F45" s="160">
        <v>0</v>
      </c>
      <c r="G45" s="192">
        <v>14</v>
      </c>
      <c r="H45" s="160">
        <v>9</v>
      </c>
      <c r="I45" s="160">
        <v>13</v>
      </c>
      <c r="J45" s="161">
        <v>8</v>
      </c>
      <c r="K45" s="192">
        <v>82</v>
      </c>
      <c r="L45" s="160">
        <v>52</v>
      </c>
      <c r="M45" s="160">
        <v>72</v>
      </c>
      <c r="N45" s="161">
        <v>45</v>
      </c>
      <c r="O45" s="192">
        <v>45</v>
      </c>
      <c r="P45" s="160">
        <v>28</v>
      </c>
      <c r="Q45" s="160">
        <v>32</v>
      </c>
      <c r="R45" s="161">
        <v>20</v>
      </c>
      <c r="S45" s="192">
        <v>118</v>
      </c>
      <c r="T45" s="160">
        <v>75</v>
      </c>
      <c r="U45" s="160">
        <v>86</v>
      </c>
      <c r="V45" s="161">
        <v>54</v>
      </c>
      <c r="W45" s="160">
        <v>103</v>
      </c>
      <c r="X45" s="160">
        <v>65</v>
      </c>
      <c r="Y45" s="160">
        <v>75</v>
      </c>
      <c r="Z45" s="161">
        <v>47</v>
      </c>
    </row>
    <row r="46" spans="2:26" ht="25.5" x14ac:dyDescent="0.25">
      <c r="B46" s="191" t="s">
        <v>379</v>
      </c>
      <c r="C46" s="160">
        <v>151</v>
      </c>
      <c r="D46" s="160">
        <v>96</v>
      </c>
      <c r="E46" s="160">
        <v>139</v>
      </c>
      <c r="F46" s="160">
        <v>88</v>
      </c>
      <c r="G46" s="192">
        <v>0</v>
      </c>
      <c r="H46" s="160">
        <v>0</v>
      </c>
      <c r="I46" s="160">
        <v>0</v>
      </c>
      <c r="J46" s="161">
        <v>0</v>
      </c>
      <c r="K46" s="192">
        <v>0</v>
      </c>
      <c r="L46" s="160">
        <v>0</v>
      </c>
      <c r="M46" s="160">
        <v>0</v>
      </c>
      <c r="N46" s="161">
        <v>0</v>
      </c>
      <c r="O46" s="192">
        <v>0</v>
      </c>
      <c r="P46" s="160">
        <v>0</v>
      </c>
      <c r="Q46" s="160">
        <v>0</v>
      </c>
      <c r="R46" s="161">
        <v>0</v>
      </c>
      <c r="S46" s="192">
        <v>0</v>
      </c>
      <c r="T46" s="160">
        <v>0</v>
      </c>
      <c r="U46" s="160">
        <v>0</v>
      </c>
      <c r="V46" s="161">
        <v>0</v>
      </c>
      <c r="W46" s="160">
        <v>0</v>
      </c>
      <c r="X46" s="160">
        <v>0</v>
      </c>
      <c r="Y46" s="160">
        <v>0</v>
      </c>
      <c r="Z46" s="161">
        <v>0</v>
      </c>
    </row>
    <row r="47" spans="2:26" ht="25.5" x14ac:dyDescent="0.25">
      <c r="B47" s="191" t="s">
        <v>366</v>
      </c>
      <c r="C47" s="160">
        <v>0</v>
      </c>
      <c r="D47" s="160">
        <v>0</v>
      </c>
      <c r="E47" s="160">
        <v>0</v>
      </c>
      <c r="F47" s="160">
        <v>0</v>
      </c>
      <c r="G47" s="192">
        <v>0</v>
      </c>
      <c r="H47" s="160">
        <v>0</v>
      </c>
      <c r="I47" s="160">
        <v>0</v>
      </c>
      <c r="J47" s="161">
        <v>0</v>
      </c>
      <c r="K47" s="192">
        <v>0</v>
      </c>
      <c r="L47" s="160">
        <v>0</v>
      </c>
      <c r="M47" s="160">
        <v>0</v>
      </c>
      <c r="N47" s="161">
        <v>0</v>
      </c>
      <c r="O47" s="192">
        <v>0</v>
      </c>
      <c r="P47" s="160">
        <v>0</v>
      </c>
      <c r="Q47" s="160">
        <v>0</v>
      </c>
      <c r="R47" s="161">
        <v>0</v>
      </c>
      <c r="S47" s="192">
        <v>0</v>
      </c>
      <c r="T47" s="160">
        <v>0</v>
      </c>
      <c r="U47" s="160">
        <v>0</v>
      </c>
      <c r="V47" s="161">
        <v>0</v>
      </c>
      <c r="W47" s="160">
        <v>495</v>
      </c>
      <c r="X47" s="160">
        <v>245</v>
      </c>
      <c r="Y47" s="160">
        <v>359</v>
      </c>
      <c r="Z47" s="161">
        <v>178</v>
      </c>
    </row>
    <row r="48" spans="2:26" ht="18" customHeight="1" x14ac:dyDescent="0.25">
      <c r="B48" s="156" t="s">
        <v>249</v>
      </c>
      <c r="C48" s="160">
        <v>5</v>
      </c>
      <c r="D48" s="160">
        <v>7</v>
      </c>
      <c r="E48" s="160">
        <v>5</v>
      </c>
      <c r="F48" s="160">
        <v>6</v>
      </c>
      <c r="G48" s="192">
        <v>23</v>
      </c>
      <c r="H48" s="160">
        <v>31</v>
      </c>
      <c r="I48" s="160">
        <v>22</v>
      </c>
      <c r="J48" s="161">
        <v>30</v>
      </c>
      <c r="K48" s="192">
        <v>20</v>
      </c>
      <c r="L48" s="160">
        <v>28</v>
      </c>
      <c r="M48" s="160">
        <v>18</v>
      </c>
      <c r="N48" s="161">
        <v>24</v>
      </c>
      <c r="O48" s="192">
        <v>27</v>
      </c>
      <c r="P48" s="160">
        <v>37</v>
      </c>
      <c r="Q48" s="160">
        <v>19</v>
      </c>
      <c r="R48" s="161">
        <v>26</v>
      </c>
      <c r="S48" s="192">
        <v>26</v>
      </c>
      <c r="T48" s="160">
        <v>35</v>
      </c>
      <c r="U48" s="160">
        <v>19</v>
      </c>
      <c r="V48" s="161">
        <v>25</v>
      </c>
      <c r="W48" s="160">
        <v>27</v>
      </c>
      <c r="X48" s="160">
        <v>36</v>
      </c>
      <c r="Y48" s="160">
        <v>19</v>
      </c>
      <c r="Z48" s="161">
        <v>26</v>
      </c>
    </row>
    <row r="49" spans="2:26" ht="18" customHeight="1" x14ac:dyDescent="0.25">
      <c r="B49" s="156" t="s">
        <v>244</v>
      </c>
      <c r="C49" s="160">
        <v>3</v>
      </c>
      <c r="D49" s="160">
        <v>23</v>
      </c>
      <c r="E49" s="160">
        <v>2</v>
      </c>
      <c r="F49" s="160">
        <v>21</v>
      </c>
      <c r="G49" s="192">
        <v>12</v>
      </c>
      <c r="H49" s="160">
        <v>108</v>
      </c>
      <c r="I49" s="160">
        <v>11</v>
      </c>
      <c r="J49" s="161">
        <v>103</v>
      </c>
      <c r="K49" s="192">
        <v>16</v>
      </c>
      <c r="L49" s="160">
        <v>148</v>
      </c>
      <c r="M49" s="160">
        <v>14</v>
      </c>
      <c r="N49" s="161">
        <v>129</v>
      </c>
      <c r="O49" s="192">
        <v>42</v>
      </c>
      <c r="P49" s="160">
        <v>374</v>
      </c>
      <c r="Q49" s="160">
        <v>29</v>
      </c>
      <c r="R49" s="161">
        <v>265</v>
      </c>
      <c r="S49" s="192">
        <v>35</v>
      </c>
      <c r="T49" s="160">
        <v>311</v>
      </c>
      <c r="U49" s="160">
        <v>25</v>
      </c>
      <c r="V49" s="161">
        <v>226</v>
      </c>
      <c r="W49" s="160">
        <v>26</v>
      </c>
      <c r="X49" s="160">
        <v>232</v>
      </c>
      <c r="Y49" s="160">
        <v>19</v>
      </c>
      <c r="Z49" s="161">
        <v>168</v>
      </c>
    </row>
    <row r="50" spans="2:26" ht="18" customHeight="1" thickBot="1" x14ac:dyDescent="0.3">
      <c r="B50" s="156" t="s">
        <v>242</v>
      </c>
      <c r="C50" s="160">
        <v>0</v>
      </c>
      <c r="D50" s="160">
        <v>0</v>
      </c>
      <c r="E50" s="160">
        <v>0</v>
      </c>
      <c r="F50" s="160">
        <v>0</v>
      </c>
      <c r="G50" s="192">
        <v>15</v>
      </c>
      <c r="H50" s="160">
        <v>57</v>
      </c>
      <c r="I50" s="160">
        <v>14</v>
      </c>
      <c r="J50" s="161">
        <v>54</v>
      </c>
      <c r="K50" s="192">
        <v>16</v>
      </c>
      <c r="L50" s="160">
        <v>62</v>
      </c>
      <c r="M50" s="160">
        <v>14</v>
      </c>
      <c r="N50" s="161">
        <v>54</v>
      </c>
      <c r="O50" s="192">
        <v>31</v>
      </c>
      <c r="P50" s="160">
        <v>118</v>
      </c>
      <c r="Q50" s="160">
        <v>22</v>
      </c>
      <c r="R50" s="161">
        <v>84</v>
      </c>
      <c r="S50" s="192">
        <v>25</v>
      </c>
      <c r="T50" s="160">
        <v>94</v>
      </c>
      <c r="U50" s="160">
        <v>18</v>
      </c>
      <c r="V50" s="161">
        <v>68</v>
      </c>
      <c r="W50" s="160">
        <v>15</v>
      </c>
      <c r="X50" s="160">
        <v>59</v>
      </c>
      <c r="Y50" s="160">
        <v>11</v>
      </c>
      <c r="Z50" s="161">
        <v>43</v>
      </c>
    </row>
    <row r="51" spans="2:26" ht="34.5" customHeight="1" thickBot="1" x14ac:dyDescent="0.3">
      <c r="B51" s="185" t="s">
        <v>362</v>
      </c>
      <c r="C51" s="193">
        <v>845</v>
      </c>
      <c r="D51" s="193">
        <v>659</v>
      </c>
      <c r="E51" s="193">
        <v>777</v>
      </c>
      <c r="F51" s="193">
        <v>606</v>
      </c>
      <c r="G51" s="194">
        <v>1030</v>
      </c>
      <c r="H51" s="193">
        <v>1104</v>
      </c>
      <c r="I51" s="193">
        <v>979</v>
      </c>
      <c r="J51" s="195">
        <v>1050</v>
      </c>
      <c r="K51" s="194">
        <v>1749</v>
      </c>
      <c r="L51" s="193">
        <v>1838</v>
      </c>
      <c r="M51" s="193">
        <v>1529</v>
      </c>
      <c r="N51" s="195">
        <v>1607</v>
      </c>
      <c r="O51" s="194">
        <v>2480</v>
      </c>
      <c r="P51" s="193">
        <v>2866</v>
      </c>
      <c r="Q51" s="193">
        <v>1760</v>
      </c>
      <c r="R51" s="195">
        <v>2034</v>
      </c>
      <c r="S51" s="194">
        <v>2210</v>
      </c>
      <c r="T51" s="193">
        <v>2382</v>
      </c>
      <c r="U51" s="193">
        <v>1610</v>
      </c>
      <c r="V51" s="195">
        <v>1736</v>
      </c>
      <c r="W51" s="193">
        <v>2344</v>
      </c>
      <c r="X51" s="193">
        <v>2202</v>
      </c>
      <c r="Y51" s="193">
        <v>1700</v>
      </c>
      <c r="Z51" s="195">
        <v>1597</v>
      </c>
    </row>
    <row r="52" spans="2:26" ht="30" customHeight="1" x14ac:dyDescent="0.2">
      <c r="C52" s="500" t="s">
        <v>588</v>
      </c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</row>
  </sheetData>
  <mergeCells count="27">
    <mergeCell ref="C52:N52"/>
    <mergeCell ref="O4:R4"/>
    <mergeCell ref="S4:V4"/>
    <mergeCell ref="W4:Z4"/>
    <mergeCell ref="B3:N3"/>
    <mergeCell ref="Y6:Z6"/>
    <mergeCell ref="C6:D6"/>
    <mergeCell ref="E6:F6"/>
    <mergeCell ref="G6:H6"/>
    <mergeCell ref="I6:J6"/>
    <mergeCell ref="K6:L6"/>
    <mergeCell ref="M6:N6"/>
    <mergeCell ref="O3:X3"/>
    <mergeCell ref="O6:P6"/>
    <mergeCell ref="Q6:R6"/>
    <mergeCell ref="S6:T6"/>
    <mergeCell ref="U6:V6"/>
    <mergeCell ref="W6:X6"/>
    <mergeCell ref="W5:Z5"/>
    <mergeCell ref="S5:V5"/>
    <mergeCell ref="O5:R5"/>
    <mergeCell ref="K5:N5"/>
    <mergeCell ref="G5:J5"/>
    <mergeCell ref="C5:F5"/>
    <mergeCell ref="C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fitToWidth="2" fitToHeight="0" orientation="portrait" r:id="rId1"/>
  <headerFooter>
    <oddFooter>&amp;C&amp;P de &amp;N</oddFooter>
  </headerFooter>
  <colBreaks count="1" manualBreakCount="1">
    <brk id="14" min="1" max="5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2"/>
  <sheetViews>
    <sheetView showGridLines="0" zoomScaleNormal="100" workbookViewId="0">
      <selection activeCell="B7" sqref="B7"/>
    </sheetView>
  </sheetViews>
  <sheetFormatPr baseColWidth="10" defaultRowHeight="15.75" x14ac:dyDescent="0.25"/>
  <cols>
    <col min="1" max="1" width="3" style="8" customWidth="1"/>
    <col min="2" max="2" width="30.140625" style="30" customWidth="1"/>
    <col min="3" max="14" width="11.7109375" style="8" customWidth="1"/>
    <col min="15" max="16384" width="11.42578125" style="8"/>
  </cols>
  <sheetData>
    <row r="2" spans="2:14" x14ac:dyDescent="0.25">
      <c r="B2" s="30" t="s">
        <v>602</v>
      </c>
    </row>
    <row r="3" spans="2:14" ht="37.5" customHeight="1" thickBot="1" x14ac:dyDescent="0.3">
      <c r="B3" s="514" t="s">
        <v>423</v>
      </c>
      <c r="C3" s="514"/>
      <c r="D3" s="514"/>
      <c r="E3" s="514"/>
      <c r="F3" s="514"/>
      <c r="G3" s="514"/>
      <c r="H3" s="514"/>
      <c r="I3" s="188"/>
      <c r="J3" s="188"/>
      <c r="K3" s="188"/>
      <c r="L3" s="188"/>
      <c r="M3" s="188"/>
      <c r="N3" s="196"/>
    </row>
    <row r="4" spans="2:14" s="30" customFormat="1" ht="21" customHeight="1" x14ac:dyDescent="0.25">
      <c r="B4" s="206"/>
      <c r="C4" s="520" t="s">
        <v>346</v>
      </c>
      <c r="D4" s="587"/>
      <c r="E4" s="586" t="s">
        <v>347</v>
      </c>
      <c r="F4" s="587"/>
      <c r="G4" s="586" t="s">
        <v>348</v>
      </c>
      <c r="H4" s="587"/>
      <c r="I4" s="586" t="s">
        <v>349</v>
      </c>
      <c r="J4" s="587"/>
      <c r="K4" s="586" t="s">
        <v>350</v>
      </c>
      <c r="L4" s="587"/>
      <c r="M4" s="586" t="s">
        <v>351</v>
      </c>
      <c r="N4" s="520"/>
    </row>
    <row r="5" spans="2:14" s="30" customFormat="1" x14ac:dyDescent="0.25">
      <c r="B5" s="207" t="s">
        <v>375</v>
      </c>
      <c r="C5" s="585">
        <v>0.5</v>
      </c>
      <c r="D5" s="570"/>
      <c r="E5" s="584">
        <v>2.5</v>
      </c>
      <c r="F5" s="570"/>
      <c r="G5" s="584">
        <v>10.5</v>
      </c>
      <c r="H5" s="570"/>
      <c r="I5" s="584">
        <v>18.5</v>
      </c>
      <c r="J5" s="570"/>
      <c r="K5" s="584">
        <v>55.5</v>
      </c>
      <c r="L5" s="570"/>
      <c r="M5" s="584">
        <v>70.5</v>
      </c>
      <c r="N5" s="585"/>
    </row>
    <row r="6" spans="2:14" s="30" customFormat="1" ht="16.5" thickBot="1" x14ac:dyDescent="0.3">
      <c r="B6" s="208"/>
      <c r="C6" s="141" t="s">
        <v>376</v>
      </c>
      <c r="D6" s="6" t="s">
        <v>377</v>
      </c>
      <c r="E6" s="58" t="s">
        <v>376</v>
      </c>
      <c r="F6" s="6" t="s">
        <v>377</v>
      </c>
      <c r="G6" s="58" t="s">
        <v>376</v>
      </c>
      <c r="H6" s="6" t="s">
        <v>377</v>
      </c>
      <c r="I6" s="58" t="s">
        <v>376</v>
      </c>
      <c r="J6" s="6" t="s">
        <v>377</v>
      </c>
      <c r="K6" s="58" t="s">
        <v>376</v>
      </c>
      <c r="L6" s="6" t="s">
        <v>377</v>
      </c>
      <c r="M6" s="58" t="s">
        <v>376</v>
      </c>
      <c r="N6" s="141" t="s">
        <v>377</v>
      </c>
    </row>
    <row r="7" spans="2:14" ht="17.25" customHeight="1" x14ac:dyDescent="0.25">
      <c r="B7" s="209" t="s">
        <v>381</v>
      </c>
      <c r="C7" s="197">
        <v>3.8</v>
      </c>
      <c r="D7" s="198">
        <v>3.5</v>
      </c>
      <c r="E7" s="199">
        <v>10.4</v>
      </c>
      <c r="F7" s="198">
        <v>9.9</v>
      </c>
      <c r="G7" s="199">
        <v>18.600000000000001</v>
      </c>
      <c r="H7" s="198">
        <v>16.2</v>
      </c>
      <c r="I7" s="199">
        <v>30.6</v>
      </c>
      <c r="J7" s="198">
        <v>21.7</v>
      </c>
      <c r="K7" s="199">
        <v>23.8</v>
      </c>
      <c r="L7" s="198">
        <v>17.3</v>
      </c>
      <c r="M7" s="199">
        <v>25.4</v>
      </c>
      <c r="N7" s="197">
        <v>18.399999999999999</v>
      </c>
    </row>
    <row r="8" spans="2:14" ht="17.25" customHeight="1" x14ac:dyDescent="0.25">
      <c r="B8" s="209" t="s">
        <v>382</v>
      </c>
      <c r="C8" s="197">
        <v>659</v>
      </c>
      <c r="D8" s="198">
        <v>606</v>
      </c>
      <c r="E8" s="199">
        <v>1104</v>
      </c>
      <c r="F8" s="198">
        <v>1050</v>
      </c>
      <c r="G8" s="199">
        <v>1838</v>
      </c>
      <c r="H8" s="198">
        <v>1607</v>
      </c>
      <c r="I8" s="199">
        <v>2866</v>
      </c>
      <c r="J8" s="198">
        <v>2034</v>
      </c>
      <c r="K8" s="199">
        <v>2382</v>
      </c>
      <c r="L8" s="198">
        <v>1736</v>
      </c>
      <c r="M8" s="199">
        <v>2202</v>
      </c>
      <c r="N8" s="197">
        <v>1597</v>
      </c>
    </row>
    <row r="9" spans="2:14" ht="17.25" customHeight="1" x14ac:dyDescent="0.25">
      <c r="B9" s="209" t="s">
        <v>383</v>
      </c>
      <c r="C9" s="197">
        <v>78.8</v>
      </c>
      <c r="D9" s="198">
        <v>72.5</v>
      </c>
      <c r="E9" s="199">
        <v>149.1</v>
      </c>
      <c r="F9" s="198">
        <v>141.80000000000001</v>
      </c>
      <c r="G9" s="199">
        <v>244.2</v>
      </c>
      <c r="H9" s="198">
        <v>213.5</v>
      </c>
      <c r="I9" s="199">
        <v>397.9</v>
      </c>
      <c r="J9" s="198">
        <v>282.39999999999998</v>
      </c>
      <c r="K9" s="199">
        <v>316.2</v>
      </c>
      <c r="L9" s="198">
        <v>230.5</v>
      </c>
      <c r="M9" s="199">
        <v>311.5</v>
      </c>
      <c r="N9" s="197">
        <v>225.9</v>
      </c>
    </row>
    <row r="10" spans="2:14" ht="17.25" customHeight="1" x14ac:dyDescent="0.25">
      <c r="B10" s="209" t="s">
        <v>384</v>
      </c>
      <c r="C10" s="197">
        <v>21.3</v>
      </c>
      <c r="D10" s="198">
        <v>19.600000000000001</v>
      </c>
      <c r="E10" s="199">
        <v>43.2</v>
      </c>
      <c r="F10" s="198">
        <v>41.1</v>
      </c>
      <c r="G10" s="199">
        <v>78.7</v>
      </c>
      <c r="H10" s="198">
        <v>68.8</v>
      </c>
      <c r="I10" s="199">
        <v>109.2</v>
      </c>
      <c r="J10" s="198">
        <v>77.5</v>
      </c>
      <c r="K10" s="199">
        <v>93.4</v>
      </c>
      <c r="L10" s="198">
        <v>68.099999999999994</v>
      </c>
      <c r="M10" s="199">
        <v>86</v>
      </c>
      <c r="N10" s="197">
        <v>62.4</v>
      </c>
    </row>
    <row r="11" spans="2:14" ht="17.25" customHeight="1" x14ac:dyDescent="0.25">
      <c r="B11" s="209" t="s">
        <v>385</v>
      </c>
      <c r="C11" s="197">
        <v>29.4</v>
      </c>
      <c r="D11" s="198">
        <v>27</v>
      </c>
      <c r="E11" s="199">
        <v>39.299999999999997</v>
      </c>
      <c r="F11" s="198">
        <v>37.4</v>
      </c>
      <c r="G11" s="199">
        <v>64.2</v>
      </c>
      <c r="H11" s="198">
        <v>56.1</v>
      </c>
      <c r="I11" s="199">
        <v>98.9</v>
      </c>
      <c r="J11" s="198">
        <v>70.2</v>
      </c>
      <c r="K11" s="199">
        <v>87.4</v>
      </c>
      <c r="L11" s="198">
        <v>63.7</v>
      </c>
      <c r="M11" s="199">
        <v>72.2</v>
      </c>
      <c r="N11" s="197">
        <v>52.4</v>
      </c>
    </row>
    <row r="12" spans="2:14" ht="15" x14ac:dyDescent="0.25">
      <c r="B12" s="209" t="s">
        <v>386</v>
      </c>
      <c r="C12" s="197">
        <v>14.9</v>
      </c>
      <c r="D12" s="198">
        <v>13.7</v>
      </c>
      <c r="E12" s="199">
        <v>14.2</v>
      </c>
      <c r="F12" s="198">
        <v>13.5</v>
      </c>
      <c r="G12" s="199">
        <v>24.2</v>
      </c>
      <c r="H12" s="198">
        <v>21.1</v>
      </c>
      <c r="I12" s="199">
        <v>24.6</v>
      </c>
      <c r="J12" s="198">
        <v>17.5</v>
      </c>
      <c r="K12" s="199">
        <v>23.8</v>
      </c>
      <c r="L12" s="198">
        <v>17.3</v>
      </c>
      <c r="M12" s="199">
        <v>20.7</v>
      </c>
      <c r="N12" s="197">
        <v>15</v>
      </c>
    </row>
    <row r="13" spans="2:14" ht="17.25" customHeight="1" x14ac:dyDescent="0.25">
      <c r="B13" s="209" t="s">
        <v>387</v>
      </c>
      <c r="C13" s="197">
        <v>12.5</v>
      </c>
      <c r="D13" s="198">
        <v>11.5</v>
      </c>
      <c r="E13" s="199">
        <v>10.9</v>
      </c>
      <c r="F13" s="198">
        <v>10.4</v>
      </c>
      <c r="G13" s="199">
        <v>17.7</v>
      </c>
      <c r="H13" s="198">
        <v>15.5</v>
      </c>
      <c r="I13" s="199">
        <v>27.6</v>
      </c>
      <c r="J13" s="198">
        <v>19.600000000000001</v>
      </c>
      <c r="K13" s="199">
        <v>24.8</v>
      </c>
      <c r="L13" s="198">
        <v>18</v>
      </c>
      <c r="M13" s="199">
        <v>20.2</v>
      </c>
      <c r="N13" s="197">
        <v>14.6</v>
      </c>
    </row>
    <row r="14" spans="2:14" ht="17.25" customHeight="1" x14ac:dyDescent="0.25">
      <c r="B14" s="209" t="s">
        <v>388</v>
      </c>
      <c r="C14" s="197">
        <v>4.7</v>
      </c>
      <c r="D14" s="198">
        <v>4.3</v>
      </c>
      <c r="E14" s="199">
        <v>11</v>
      </c>
      <c r="F14" s="198">
        <v>10.5</v>
      </c>
      <c r="G14" s="199">
        <v>16.600000000000001</v>
      </c>
      <c r="H14" s="198">
        <v>14.5</v>
      </c>
      <c r="I14" s="199">
        <v>35.4</v>
      </c>
      <c r="J14" s="198">
        <v>25.1</v>
      </c>
      <c r="K14" s="199">
        <v>29.4</v>
      </c>
      <c r="L14" s="198">
        <v>21.4</v>
      </c>
      <c r="M14" s="199">
        <v>23.2</v>
      </c>
      <c r="N14" s="197">
        <v>16.8</v>
      </c>
    </row>
    <row r="15" spans="2:14" ht="17.25" customHeight="1" x14ac:dyDescent="0.25">
      <c r="B15" s="209" t="s">
        <v>389</v>
      </c>
      <c r="C15" s="197">
        <v>68.900000000000006</v>
      </c>
      <c r="D15" s="198">
        <v>63.4</v>
      </c>
      <c r="E15" s="199">
        <v>176.2</v>
      </c>
      <c r="F15" s="198">
        <v>167.6</v>
      </c>
      <c r="G15" s="199">
        <v>245.8</v>
      </c>
      <c r="H15" s="198">
        <v>214.9</v>
      </c>
      <c r="I15" s="199">
        <v>256.2</v>
      </c>
      <c r="J15" s="198">
        <v>181.8</v>
      </c>
      <c r="K15" s="199">
        <v>254.2</v>
      </c>
      <c r="L15" s="198">
        <v>185.3</v>
      </c>
      <c r="M15" s="199">
        <v>248.7</v>
      </c>
      <c r="N15" s="197">
        <v>180.3</v>
      </c>
    </row>
    <row r="16" spans="2:14" ht="17.25" customHeight="1" x14ac:dyDescent="0.25">
      <c r="B16" s="209"/>
      <c r="C16" s="197"/>
      <c r="D16" s="198"/>
      <c r="E16" s="199"/>
      <c r="F16" s="198"/>
      <c r="G16" s="199"/>
      <c r="H16" s="198"/>
      <c r="I16" s="199"/>
      <c r="J16" s="198"/>
      <c r="K16" s="199"/>
      <c r="L16" s="198"/>
      <c r="M16" s="199"/>
      <c r="N16" s="197"/>
    </row>
    <row r="17" spans="2:14" ht="17.25" customHeight="1" x14ac:dyDescent="0.25">
      <c r="B17" s="210" t="s">
        <v>390</v>
      </c>
      <c r="C17" s="197"/>
      <c r="D17" s="198"/>
      <c r="E17" s="199"/>
      <c r="F17" s="198"/>
      <c r="G17" s="199"/>
      <c r="H17" s="198"/>
      <c r="I17" s="199"/>
      <c r="J17" s="198"/>
      <c r="K17" s="199"/>
      <c r="L17" s="198"/>
      <c r="M17" s="199"/>
      <c r="N17" s="197"/>
    </row>
    <row r="18" spans="2:14" ht="17.25" customHeight="1" x14ac:dyDescent="0.25">
      <c r="B18" s="209" t="s">
        <v>391</v>
      </c>
      <c r="C18" s="197">
        <v>328.2</v>
      </c>
      <c r="D18" s="198">
        <v>301.8</v>
      </c>
      <c r="E18" s="199">
        <v>776.5</v>
      </c>
      <c r="F18" s="198">
        <v>738.6</v>
      </c>
      <c r="G18" s="199">
        <v>1462.2</v>
      </c>
      <c r="H18" s="198">
        <v>1278.4000000000001</v>
      </c>
      <c r="I18" s="199">
        <v>1646.7</v>
      </c>
      <c r="J18" s="198">
        <v>1168.7</v>
      </c>
      <c r="K18" s="199">
        <v>1561.4</v>
      </c>
      <c r="L18" s="198">
        <v>1138</v>
      </c>
      <c r="M18" s="199">
        <v>1546</v>
      </c>
      <c r="N18" s="197">
        <v>1121.2</v>
      </c>
    </row>
    <row r="19" spans="2:14" ht="17.25" customHeight="1" x14ac:dyDescent="0.25">
      <c r="B19" s="209" t="s">
        <v>392</v>
      </c>
      <c r="C19" s="197">
        <v>3.5</v>
      </c>
      <c r="D19" s="198">
        <v>3.2</v>
      </c>
      <c r="E19" s="199">
        <v>9.6</v>
      </c>
      <c r="F19" s="198">
        <v>9.1</v>
      </c>
      <c r="G19" s="199">
        <v>17.100000000000001</v>
      </c>
      <c r="H19" s="198">
        <v>15</v>
      </c>
      <c r="I19" s="199">
        <v>27.6</v>
      </c>
      <c r="J19" s="198">
        <v>19.600000000000001</v>
      </c>
      <c r="K19" s="199">
        <v>21</v>
      </c>
      <c r="L19" s="198">
        <v>15.3</v>
      </c>
      <c r="M19" s="199">
        <v>19.100000000000001</v>
      </c>
      <c r="N19" s="197">
        <v>13.9</v>
      </c>
    </row>
    <row r="20" spans="2:14" ht="17.25" customHeight="1" x14ac:dyDescent="0.25">
      <c r="B20" s="209" t="s">
        <v>393</v>
      </c>
      <c r="C20" s="197">
        <v>81.599999999999994</v>
      </c>
      <c r="D20" s="198">
        <v>75</v>
      </c>
      <c r="E20" s="199">
        <v>215.7</v>
      </c>
      <c r="F20" s="198">
        <v>205.2</v>
      </c>
      <c r="G20" s="199">
        <v>400</v>
      </c>
      <c r="H20" s="198">
        <v>349.8</v>
      </c>
      <c r="I20" s="199">
        <v>624</v>
      </c>
      <c r="J20" s="198">
        <v>442.9</v>
      </c>
      <c r="K20" s="199">
        <v>497.8</v>
      </c>
      <c r="L20" s="198">
        <v>362.8</v>
      </c>
      <c r="M20" s="199">
        <v>459.8</v>
      </c>
      <c r="N20" s="197">
        <v>333.5</v>
      </c>
    </row>
    <row r="21" spans="2:14" ht="17.25" customHeight="1" x14ac:dyDescent="0.25">
      <c r="B21" s="209" t="s">
        <v>394</v>
      </c>
      <c r="C21" s="197">
        <v>218.1</v>
      </c>
      <c r="D21" s="198">
        <v>200.6</v>
      </c>
      <c r="E21" s="199">
        <v>706.7</v>
      </c>
      <c r="F21" s="198">
        <v>672.2</v>
      </c>
      <c r="G21" s="199">
        <v>1427.4</v>
      </c>
      <c r="H21" s="198">
        <v>1248</v>
      </c>
      <c r="I21" s="199">
        <v>1846.2</v>
      </c>
      <c r="J21" s="198">
        <v>1310.2</v>
      </c>
      <c r="K21" s="199">
        <v>1509.2</v>
      </c>
      <c r="L21" s="198">
        <v>1099.9000000000001</v>
      </c>
      <c r="M21" s="199">
        <v>1603.2</v>
      </c>
      <c r="N21" s="197">
        <v>1162.7</v>
      </c>
    </row>
    <row r="22" spans="2:14" ht="17.25" customHeight="1" x14ac:dyDescent="0.25">
      <c r="B22" s="209" t="s">
        <v>395</v>
      </c>
      <c r="C22" s="197">
        <v>873.6</v>
      </c>
      <c r="D22" s="198">
        <v>803.3</v>
      </c>
      <c r="E22" s="199">
        <v>1941.6</v>
      </c>
      <c r="F22" s="198">
        <v>1846.7</v>
      </c>
      <c r="G22" s="199">
        <v>3484.8</v>
      </c>
      <c r="H22" s="198">
        <v>3046.8</v>
      </c>
      <c r="I22" s="199">
        <v>5329</v>
      </c>
      <c r="J22" s="198">
        <v>3782</v>
      </c>
      <c r="K22" s="199">
        <v>4556.3999999999996</v>
      </c>
      <c r="L22" s="198">
        <v>3320.7</v>
      </c>
      <c r="M22" s="199">
        <v>4220.1000000000004</v>
      </c>
      <c r="N22" s="197">
        <v>3060.6</v>
      </c>
    </row>
    <row r="23" spans="2:14" ht="17.25" customHeight="1" x14ac:dyDescent="0.25">
      <c r="B23" s="209" t="s">
        <v>396</v>
      </c>
      <c r="C23" s="197">
        <v>4</v>
      </c>
      <c r="D23" s="198">
        <v>3.7</v>
      </c>
      <c r="E23" s="199">
        <v>6.1</v>
      </c>
      <c r="F23" s="198">
        <v>5.8</v>
      </c>
      <c r="G23" s="199">
        <v>10.9</v>
      </c>
      <c r="H23" s="198">
        <v>9.5</v>
      </c>
      <c r="I23" s="199">
        <v>16</v>
      </c>
      <c r="J23" s="198">
        <v>11.4</v>
      </c>
      <c r="K23" s="199">
        <v>13.6</v>
      </c>
      <c r="L23" s="198">
        <v>9.9</v>
      </c>
      <c r="M23" s="199">
        <v>12.3</v>
      </c>
      <c r="N23" s="197">
        <v>8.9</v>
      </c>
    </row>
    <row r="24" spans="2:14" ht="17.25" customHeight="1" x14ac:dyDescent="0.25">
      <c r="B24" s="209"/>
      <c r="C24" s="197"/>
      <c r="D24" s="198"/>
      <c r="E24" s="199"/>
      <c r="F24" s="198"/>
      <c r="G24" s="199"/>
      <c r="H24" s="198"/>
      <c r="I24" s="199"/>
      <c r="J24" s="198"/>
      <c r="K24" s="199"/>
      <c r="L24" s="198"/>
      <c r="M24" s="199"/>
      <c r="N24" s="197"/>
    </row>
    <row r="25" spans="2:14" ht="17.25" customHeight="1" x14ac:dyDescent="0.25">
      <c r="B25" s="210" t="s">
        <v>397</v>
      </c>
      <c r="C25" s="197"/>
      <c r="D25" s="198"/>
      <c r="E25" s="199"/>
      <c r="F25" s="198"/>
      <c r="G25" s="199"/>
      <c r="H25" s="198"/>
      <c r="I25" s="199"/>
      <c r="J25" s="198"/>
      <c r="K25" s="199"/>
      <c r="L25" s="198"/>
      <c r="M25" s="199"/>
      <c r="N25" s="197"/>
    </row>
    <row r="26" spans="2:14" ht="28.5" customHeight="1" x14ac:dyDescent="0.25">
      <c r="B26" s="209" t="s">
        <v>398</v>
      </c>
      <c r="C26" s="197">
        <v>699.9</v>
      </c>
      <c r="D26" s="198">
        <v>643.6</v>
      </c>
      <c r="E26" s="199">
        <v>869.4</v>
      </c>
      <c r="F26" s="198">
        <v>826.8</v>
      </c>
      <c r="G26" s="199">
        <v>1096.3</v>
      </c>
      <c r="H26" s="198">
        <v>958.5</v>
      </c>
      <c r="I26" s="199">
        <v>1892.6</v>
      </c>
      <c r="J26" s="198">
        <v>1343.2</v>
      </c>
      <c r="K26" s="199">
        <v>1599.9</v>
      </c>
      <c r="L26" s="198">
        <v>1166</v>
      </c>
      <c r="M26" s="199">
        <v>1689.1</v>
      </c>
      <c r="N26" s="197">
        <v>1225</v>
      </c>
    </row>
    <row r="27" spans="2:14" ht="17.25" customHeight="1" x14ac:dyDescent="0.25">
      <c r="B27" s="209" t="s">
        <v>399</v>
      </c>
      <c r="C27" s="197">
        <v>51.4</v>
      </c>
      <c r="D27" s="198">
        <v>47.3</v>
      </c>
      <c r="E27" s="199">
        <v>83.5</v>
      </c>
      <c r="F27" s="198">
        <v>79.400000000000006</v>
      </c>
      <c r="G27" s="199">
        <v>176</v>
      </c>
      <c r="H27" s="198">
        <v>153.9</v>
      </c>
      <c r="I27" s="199">
        <v>239.4</v>
      </c>
      <c r="J27" s="198">
        <v>169.9</v>
      </c>
      <c r="K27" s="199">
        <v>213.2</v>
      </c>
      <c r="L27" s="198">
        <v>155.4</v>
      </c>
      <c r="M27" s="199">
        <v>262.10000000000002</v>
      </c>
      <c r="N27" s="197">
        <v>190.1</v>
      </c>
    </row>
    <row r="28" spans="2:14" ht="17.25" customHeight="1" x14ac:dyDescent="0.25">
      <c r="B28" s="209" t="s">
        <v>400</v>
      </c>
      <c r="C28" s="197">
        <v>0.4</v>
      </c>
      <c r="D28" s="198">
        <v>0.4</v>
      </c>
      <c r="E28" s="199">
        <v>1</v>
      </c>
      <c r="F28" s="198">
        <v>0.9</v>
      </c>
      <c r="G28" s="199">
        <v>1.7</v>
      </c>
      <c r="H28" s="198">
        <v>1.5</v>
      </c>
      <c r="I28" s="199">
        <v>2.7</v>
      </c>
      <c r="J28" s="198">
        <v>1.9</v>
      </c>
      <c r="K28" s="199">
        <v>2.1</v>
      </c>
      <c r="L28" s="198">
        <v>1.5</v>
      </c>
      <c r="M28" s="199">
        <v>2</v>
      </c>
      <c r="N28" s="197">
        <v>1.5</v>
      </c>
    </row>
    <row r="29" spans="2:14" ht="17.25" customHeight="1" x14ac:dyDescent="0.25">
      <c r="B29" s="209" t="s">
        <v>401</v>
      </c>
      <c r="C29" s="197">
        <v>0.5</v>
      </c>
      <c r="D29" s="198">
        <v>0.5</v>
      </c>
      <c r="E29" s="199">
        <v>1.5</v>
      </c>
      <c r="F29" s="198">
        <v>1.5</v>
      </c>
      <c r="G29" s="199">
        <v>2.6</v>
      </c>
      <c r="H29" s="198">
        <v>2.2000000000000002</v>
      </c>
      <c r="I29" s="199">
        <v>3.5</v>
      </c>
      <c r="J29" s="198">
        <v>2.5</v>
      </c>
      <c r="K29" s="199">
        <v>2.9</v>
      </c>
      <c r="L29" s="198">
        <v>2.1</v>
      </c>
      <c r="M29" s="199">
        <v>2.9</v>
      </c>
      <c r="N29" s="197">
        <v>2.1</v>
      </c>
    </row>
    <row r="30" spans="2:14" ht="17.25" customHeight="1" x14ac:dyDescent="0.25">
      <c r="B30" s="209" t="s">
        <v>402</v>
      </c>
      <c r="C30" s="197">
        <v>3.8</v>
      </c>
      <c r="D30" s="198">
        <v>3.5</v>
      </c>
      <c r="E30" s="199">
        <v>8.6</v>
      </c>
      <c r="F30" s="198">
        <v>8.1999999999999993</v>
      </c>
      <c r="G30" s="199">
        <v>14.3</v>
      </c>
      <c r="H30" s="198">
        <v>12.5</v>
      </c>
      <c r="I30" s="199">
        <v>25.3</v>
      </c>
      <c r="J30" s="198">
        <v>17.899999999999999</v>
      </c>
      <c r="K30" s="199">
        <v>19.5</v>
      </c>
      <c r="L30" s="198">
        <v>14.2</v>
      </c>
      <c r="M30" s="199">
        <v>18.3</v>
      </c>
      <c r="N30" s="197">
        <v>13.3</v>
      </c>
    </row>
    <row r="31" spans="2:14" ht="17.25" customHeight="1" x14ac:dyDescent="0.25">
      <c r="B31" s="209" t="s">
        <v>403</v>
      </c>
      <c r="C31" s="197">
        <v>0.5</v>
      </c>
      <c r="D31" s="198">
        <v>0.5</v>
      </c>
      <c r="E31" s="199">
        <v>1.3</v>
      </c>
      <c r="F31" s="198">
        <v>1.2</v>
      </c>
      <c r="G31" s="199">
        <v>2</v>
      </c>
      <c r="H31" s="198">
        <v>1.8</v>
      </c>
      <c r="I31" s="199">
        <v>3.3</v>
      </c>
      <c r="J31" s="198">
        <v>2.2999999999999998</v>
      </c>
      <c r="K31" s="199">
        <v>2.7</v>
      </c>
      <c r="L31" s="198">
        <v>1.9</v>
      </c>
      <c r="M31" s="199">
        <v>2.6</v>
      </c>
      <c r="N31" s="197">
        <v>1.9</v>
      </c>
    </row>
    <row r="32" spans="2:14" ht="17.25" customHeight="1" x14ac:dyDescent="0.25">
      <c r="B32" s="209" t="s">
        <v>404</v>
      </c>
      <c r="C32" s="197">
        <v>126</v>
      </c>
      <c r="D32" s="198">
        <v>115.9</v>
      </c>
      <c r="E32" s="199">
        <v>254.5</v>
      </c>
      <c r="F32" s="198">
        <v>242</v>
      </c>
      <c r="G32" s="199">
        <v>460.3</v>
      </c>
      <c r="H32" s="198">
        <v>402.4</v>
      </c>
      <c r="I32" s="199">
        <v>724.3</v>
      </c>
      <c r="J32" s="198">
        <v>514.1</v>
      </c>
      <c r="K32" s="199">
        <v>547.79999999999995</v>
      </c>
      <c r="L32" s="198">
        <v>399.3</v>
      </c>
      <c r="M32" s="199">
        <v>536.20000000000005</v>
      </c>
      <c r="N32" s="197">
        <v>388.9</v>
      </c>
    </row>
    <row r="33" spans="2:14" ht="17.25" customHeight="1" x14ac:dyDescent="0.25">
      <c r="B33" s="209" t="s">
        <v>405</v>
      </c>
      <c r="C33" s="197">
        <v>0.9</v>
      </c>
      <c r="D33" s="198">
        <v>0.8</v>
      </c>
      <c r="E33" s="199">
        <v>2.6</v>
      </c>
      <c r="F33" s="198">
        <v>2.4</v>
      </c>
      <c r="G33" s="199">
        <v>4</v>
      </c>
      <c r="H33" s="198">
        <v>3.5</v>
      </c>
      <c r="I33" s="199">
        <v>5.4</v>
      </c>
      <c r="J33" s="198">
        <v>3.9</v>
      </c>
      <c r="K33" s="199">
        <v>4.7</v>
      </c>
      <c r="L33" s="198">
        <v>3.4</v>
      </c>
      <c r="M33" s="199">
        <v>4.3</v>
      </c>
      <c r="N33" s="197">
        <v>3.1</v>
      </c>
    </row>
    <row r="34" spans="2:14" ht="17.25" customHeight="1" x14ac:dyDescent="0.25">
      <c r="B34" s="209" t="s">
        <v>406</v>
      </c>
      <c r="C34" s="197"/>
      <c r="D34" s="198"/>
      <c r="E34" s="199"/>
      <c r="F34" s="198"/>
      <c r="G34" s="199"/>
      <c r="H34" s="198"/>
      <c r="I34" s="199"/>
      <c r="J34" s="198"/>
      <c r="K34" s="199"/>
      <c r="L34" s="198"/>
      <c r="M34" s="199"/>
      <c r="N34" s="197"/>
    </row>
    <row r="35" spans="2:14" ht="17.25" customHeight="1" x14ac:dyDescent="0.25">
      <c r="B35" s="209" t="s">
        <v>407</v>
      </c>
      <c r="C35" s="197">
        <v>1</v>
      </c>
      <c r="D35" s="198">
        <v>0.9</v>
      </c>
      <c r="E35" s="199">
        <v>2.2999999999999998</v>
      </c>
      <c r="F35" s="198">
        <v>2.2000000000000002</v>
      </c>
      <c r="G35" s="199">
        <v>4.0999999999999996</v>
      </c>
      <c r="H35" s="198">
        <v>3.5</v>
      </c>
      <c r="I35" s="199">
        <v>6</v>
      </c>
      <c r="J35" s="198">
        <v>4.2</v>
      </c>
      <c r="K35" s="199">
        <v>5</v>
      </c>
      <c r="L35" s="198">
        <v>3.6</v>
      </c>
      <c r="M35" s="199">
        <v>4.5999999999999996</v>
      </c>
      <c r="N35" s="197">
        <v>3.3</v>
      </c>
    </row>
    <row r="36" spans="2:14" ht="17.25" customHeight="1" x14ac:dyDescent="0.25">
      <c r="B36" s="209" t="s">
        <v>408</v>
      </c>
      <c r="C36" s="197">
        <v>1.8</v>
      </c>
      <c r="D36" s="198">
        <v>1.7</v>
      </c>
      <c r="E36" s="199">
        <v>4.5</v>
      </c>
      <c r="F36" s="198">
        <v>4.3</v>
      </c>
      <c r="G36" s="199">
        <v>8.1</v>
      </c>
      <c r="H36" s="198">
        <v>7.1</v>
      </c>
      <c r="I36" s="199">
        <v>11.4</v>
      </c>
      <c r="J36" s="198">
        <v>8.1</v>
      </c>
      <c r="K36" s="199">
        <v>9.6</v>
      </c>
      <c r="L36" s="198">
        <v>7</v>
      </c>
      <c r="M36" s="199">
        <v>8.6</v>
      </c>
      <c r="N36" s="197">
        <v>6.2</v>
      </c>
    </row>
    <row r="37" spans="2:14" ht="17.25" customHeight="1" x14ac:dyDescent="0.25">
      <c r="B37" s="209" t="s">
        <v>409</v>
      </c>
      <c r="C37" s="197">
        <v>1.4</v>
      </c>
      <c r="D37" s="198">
        <v>1.3</v>
      </c>
      <c r="E37" s="199">
        <v>2.9</v>
      </c>
      <c r="F37" s="198">
        <v>2.7</v>
      </c>
      <c r="G37" s="199">
        <v>5.3</v>
      </c>
      <c r="H37" s="198">
        <v>4.5999999999999996</v>
      </c>
      <c r="I37" s="199">
        <v>7.1</v>
      </c>
      <c r="J37" s="198">
        <v>5</v>
      </c>
      <c r="K37" s="199">
        <v>6.2</v>
      </c>
      <c r="L37" s="198">
        <v>4.5</v>
      </c>
      <c r="M37" s="199">
        <v>5.6</v>
      </c>
      <c r="N37" s="197">
        <v>4.0999999999999996</v>
      </c>
    </row>
    <row r="38" spans="2:14" ht="17.25" customHeight="1" x14ac:dyDescent="0.25">
      <c r="B38" s="209" t="s">
        <v>410</v>
      </c>
      <c r="C38" s="197">
        <v>0.4</v>
      </c>
      <c r="D38" s="198">
        <v>0.4</v>
      </c>
      <c r="E38" s="199">
        <v>1</v>
      </c>
      <c r="F38" s="198">
        <v>0.9</v>
      </c>
      <c r="G38" s="199">
        <v>1.7</v>
      </c>
      <c r="H38" s="198">
        <v>1.5</v>
      </c>
      <c r="I38" s="199">
        <v>2.4</v>
      </c>
      <c r="J38" s="198">
        <v>1.7</v>
      </c>
      <c r="K38" s="199">
        <v>2</v>
      </c>
      <c r="L38" s="198">
        <v>1.5</v>
      </c>
      <c r="M38" s="199">
        <v>1.9</v>
      </c>
      <c r="N38" s="197">
        <v>1.4</v>
      </c>
    </row>
    <row r="39" spans="2:14" ht="17.25" customHeight="1" x14ac:dyDescent="0.25">
      <c r="B39" s="209" t="s">
        <v>411</v>
      </c>
      <c r="C39" s="197">
        <v>0.9</v>
      </c>
      <c r="D39" s="198">
        <v>0.8</v>
      </c>
      <c r="E39" s="199">
        <v>2.2000000000000002</v>
      </c>
      <c r="F39" s="198">
        <v>2.1</v>
      </c>
      <c r="G39" s="199">
        <v>4</v>
      </c>
      <c r="H39" s="198">
        <v>3.5</v>
      </c>
      <c r="I39" s="199">
        <v>5.5</v>
      </c>
      <c r="J39" s="198">
        <v>3.9</v>
      </c>
      <c r="K39" s="199">
        <v>4.5999999999999996</v>
      </c>
      <c r="L39" s="198">
        <v>3.4</v>
      </c>
      <c r="M39" s="199">
        <v>4.3</v>
      </c>
      <c r="N39" s="197">
        <v>3.1</v>
      </c>
    </row>
    <row r="40" spans="2:14" ht="17.25" customHeight="1" x14ac:dyDescent="0.25">
      <c r="B40" s="209" t="s">
        <v>412</v>
      </c>
      <c r="C40" s="197">
        <v>0.9</v>
      </c>
      <c r="D40" s="198">
        <v>0.8</v>
      </c>
      <c r="E40" s="199">
        <v>1.9</v>
      </c>
      <c r="F40" s="198">
        <v>1.8</v>
      </c>
      <c r="G40" s="199">
        <v>3.4</v>
      </c>
      <c r="H40" s="198">
        <v>2.9</v>
      </c>
      <c r="I40" s="199">
        <v>4.8</v>
      </c>
      <c r="J40" s="198">
        <v>3.4</v>
      </c>
      <c r="K40" s="199">
        <v>4</v>
      </c>
      <c r="L40" s="198">
        <v>2.9</v>
      </c>
      <c r="M40" s="199">
        <v>3.6</v>
      </c>
      <c r="N40" s="197">
        <v>2.6</v>
      </c>
    </row>
    <row r="41" spans="2:14" ht="17.25" customHeight="1" x14ac:dyDescent="0.25">
      <c r="B41" s="209" t="s">
        <v>413</v>
      </c>
      <c r="C41" s="197">
        <v>0.3</v>
      </c>
      <c r="D41" s="198">
        <v>0.3</v>
      </c>
      <c r="E41" s="199">
        <v>0.5</v>
      </c>
      <c r="F41" s="198">
        <v>0.5</v>
      </c>
      <c r="G41" s="199">
        <v>0.9</v>
      </c>
      <c r="H41" s="198">
        <v>0.8</v>
      </c>
      <c r="I41" s="199">
        <v>1.2</v>
      </c>
      <c r="J41" s="198">
        <v>0.8</v>
      </c>
      <c r="K41" s="199">
        <v>1</v>
      </c>
      <c r="L41" s="198">
        <v>0.7</v>
      </c>
      <c r="M41" s="199">
        <v>1</v>
      </c>
      <c r="N41" s="197">
        <v>0.7</v>
      </c>
    </row>
    <row r="42" spans="2:14" ht="17.25" customHeight="1" x14ac:dyDescent="0.25">
      <c r="B42" s="209" t="s">
        <v>414</v>
      </c>
      <c r="C42" s="197">
        <v>1.1000000000000001</v>
      </c>
      <c r="D42" s="198">
        <v>1</v>
      </c>
      <c r="E42" s="199">
        <v>2.5</v>
      </c>
      <c r="F42" s="198">
        <v>2.4</v>
      </c>
      <c r="G42" s="199">
        <v>4.5999999999999996</v>
      </c>
      <c r="H42" s="198">
        <v>4</v>
      </c>
      <c r="I42" s="199">
        <v>6.4</v>
      </c>
      <c r="J42" s="198">
        <v>4.5</v>
      </c>
      <c r="K42" s="199">
        <v>5.4</v>
      </c>
      <c r="L42" s="198">
        <v>4</v>
      </c>
      <c r="M42" s="199">
        <v>5.0999999999999996</v>
      </c>
      <c r="N42" s="197">
        <v>3.7</v>
      </c>
    </row>
    <row r="43" spans="2:14" ht="17.25" customHeight="1" x14ac:dyDescent="0.25">
      <c r="B43" s="209" t="s">
        <v>415</v>
      </c>
      <c r="C43" s="197">
        <v>1.1000000000000001</v>
      </c>
      <c r="D43" s="198">
        <v>1</v>
      </c>
      <c r="E43" s="199">
        <v>2.2000000000000002</v>
      </c>
      <c r="F43" s="198">
        <v>2</v>
      </c>
      <c r="G43" s="199">
        <v>3.8</v>
      </c>
      <c r="H43" s="198">
        <v>3.3</v>
      </c>
      <c r="I43" s="199">
        <v>5.7</v>
      </c>
      <c r="J43" s="198">
        <v>4</v>
      </c>
      <c r="K43" s="199">
        <v>4.7</v>
      </c>
      <c r="L43" s="198">
        <v>3.4</v>
      </c>
      <c r="M43" s="199">
        <v>4.2</v>
      </c>
      <c r="N43" s="197">
        <v>3</v>
      </c>
    </row>
    <row r="44" spans="2:14" ht="17.25" customHeight="1" x14ac:dyDescent="0.25">
      <c r="B44" s="209" t="s">
        <v>416</v>
      </c>
      <c r="C44" s="197">
        <v>0.6</v>
      </c>
      <c r="D44" s="198">
        <v>0.5</v>
      </c>
      <c r="E44" s="199">
        <v>1.2</v>
      </c>
      <c r="F44" s="198">
        <v>1.2</v>
      </c>
      <c r="G44" s="199">
        <v>2.2999999999999998</v>
      </c>
      <c r="H44" s="198">
        <v>2</v>
      </c>
      <c r="I44" s="199">
        <v>3.2</v>
      </c>
      <c r="J44" s="198">
        <v>2.2999999999999998</v>
      </c>
      <c r="K44" s="199">
        <v>2.7</v>
      </c>
      <c r="L44" s="198">
        <v>1.9</v>
      </c>
      <c r="M44" s="199">
        <v>2.4</v>
      </c>
      <c r="N44" s="197">
        <v>1.7</v>
      </c>
    </row>
    <row r="45" spans="2:14" ht="17.25" customHeight="1" x14ac:dyDescent="0.25">
      <c r="B45" s="209"/>
      <c r="C45" s="197"/>
      <c r="D45" s="198"/>
      <c r="E45" s="199"/>
      <c r="F45" s="198"/>
      <c r="G45" s="199"/>
      <c r="H45" s="198"/>
      <c r="I45" s="199"/>
      <c r="J45" s="198"/>
      <c r="K45" s="199"/>
      <c r="L45" s="198"/>
      <c r="M45" s="199"/>
      <c r="N45" s="197"/>
    </row>
    <row r="46" spans="2:14" ht="36.75" customHeight="1" x14ac:dyDescent="0.25">
      <c r="B46" s="211" t="s">
        <v>417</v>
      </c>
      <c r="C46" s="65"/>
      <c r="D46" s="201"/>
      <c r="E46" s="202"/>
      <c r="F46" s="201"/>
      <c r="G46" s="202"/>
      <c r="H46" s="201"/>
      <c r="I46" s="202"/>
      <c r="J46" s="201"/>
      <c r="K46" s="202"/>
      <c r="L46" s="201"/>
      <c r="M46" s="202"/>
      <c r="N46" s="200"/>
    </row>
    <row r="47" spans="2:14" ht="17.25" customHeight="1" x14ac:dyDescent="0.25">
      <c r="B47" s="209" t="s">
        <v>418</v>
      </c>
      <c r="C47" s="197">
        <v>783</v>
      </c>
      <c r="D47" s="198">
        <v>720</v>
      </c>
      <c r="E47" s="199">
        <v>904</v>
      </c>
      <c r="F47" s="198">
        <v>860</v>
      </c>
      <c r="G47" s="199">
        <v>1511</v>
      </c>
      <c r="H47" s="198">
        <v>1321</v>
      </c>
      <c r="I47" s="199">
        <v>2122</v>
      </c>
      <c r="J47" s="198">
        <v>1506</v>
      </c>
      <c r="K47" s="199">
        <v>1892</v>
      </c>
      <c r="L47" s="198">
        <v>1379</v>
      </c>
      <c r="M47" s="199">
        <v>1981</v>
      </c>
      <c r="N47" s="197">
        <v>1437</v>
      </c>
    </row>
    <row r="48" spans="2:14" ht="17.25" customHeight="1" x14ac:dyDescent="0.25">
      <c r="B48" s="209" t="s">
        <v>419</v>
      </c>
      <c r="C48" s="197">
        <v>650</v>
      </c>
      <c r="D48" s="198">
        <v>598</v>
      </c>
      <c r="E48" s="199">
        <v>662</v>
      </c>
      <c r="F48" s="198">
        <v>630</v>
      </c>
      <c r="G48" s="199">
        <v>1105</v>
      </c>
      <c r="H48" s="198">
        <v>966</v>
      </c>
      <c r="I48" s="199">
        <v>1485</v>
      </c>
      <c r="J48" s="198">
        <v>1054</v>
      </c>
      <c r="K48" s="199">
        <v>1371</v>
      </c>
      <c r="L48" s="198">
        <v>999</v>
      </c>
      <c r="M48" s="199">
        <v>1486</v>
      </c>
      <c r="N48" s="197">
        <v>1078</v>
      </c>
    </row>
    <row r="49" spans="2:14" ht="17.25" customHeight="1" x14ac:dyDescent="0.25">
      <c r="B49" s="209" t="s">
        <v>420</v>
      </c>
      <c r="C49" s="197">
        <v>133</v>
      </c>
      <c r="D49" s="198">
        <v>123</v>
      </c>
      <c r="E49" s="199">
        <v>242</v>
      </c>
      <c r="F49" s="198">
        <v>230</v>
      </c>
      <c r="G49" s="199">
        <v>406</v>
      </c>
      <c r="H49" s="198">
        <v>355</v>
      </c>
      <c r="I49" s="199">
        <v>637</v>
      </c>
      <c r="J49" s="198">
        <v>452</v>
      </c>
      <c r="K49" s="199">
        <v>521</v>
      </c>
      <c r="L49" s="198">
        <v>380</v>
      </c>
      <c r="M49" s="199">
        <v>495</v>
      </c>
      <c r="N49" s="197">
        <v>359</v>
      </c>
    </row>
    <row r="50" spans="2:14" ht="17.25" customHeight="1" x14ac:dyDescent="0.25">
      <c r="B50" s="209" t="s">
        <v>421</v>
      </c>
      <c r="C50" s="197">
        <v>194</v>
      </c>
      <c r="D50" s="198">
        <v>179</v>
      </c>
      <c r="E50" s="199">
        <v>603</v>
      </c>
      <c r="F50" s="198">
        <v>573</v>
      </c>
      <c r="G50" s="199">
        <v>1101</v>
      </c>
      <c r="H50" s="198">
        <v>963</v>
      </c>
      <c r="I50" s="199">
        <v>1706</v>
      </c>
      <c r="J50" s="198">
        <v>1211</v>
      </c>
      <c r="K50" s="199">
        <v>1498</v>
      </c>
      <c r="L50" s="198">
        <v>1091</v>
      </c>
      <c r="M50" s="199">
        <v>1487</v>
      </c>
      <c r="N50" s="197">
        <v>1078</v>
      </c>
    </row>
    <row r="51" spans="2:14" ht="17.25" customHeight="1" thickBot="1" x14ac:dyDescent="0.3">
      <c r="B51" s="212" t="s">
        <v>422</v>
      </c>
      <c r="C51" s="203">
        <v>589</v>
      </c>
      <c r="D51" s="204">
        <v>541</v>
      </c>
      <c r="E51" s="205">
        <v>301</v>
      </c>
      <c r="F51" s="204">
        <v>287</v>
      </c>
      <c r="G51" s="205">
        <v>410</v>
      </c>
      <c r="H51" s="204">
        <v>358</v>
      </c>
      <c r="I51" s="205">
        <v>415</v>
      </c>
      <c r="J51" s="204">
        <v>295</v>
      </c>
      <c r="K51" s="205">
        <v>394</v>
      </c>
      <c r="L51" s="204">
        <v>287</v>
      </c>
      <c r="M51" s="205">
        <v>495</v>
      </c>
      <c r="N51" s="203">
        <v>359</v>
      </c>
    </row>
    <row r="52" spans="2:14" ht="36" customHeight="1" x14ac:dyDescent="0.2">
      <c r="B52" s="500" t="s">
        <v>588</v>
      </c>
      <c r="C52" s="500"/>
      <c r="D52" s="500"/>
      <c r="E52" s="500"/>
      <c r="F52" s="500"/>
      <c r="G52" s="500"/>
      <c r="H52" s="500"/>
      <c r="I52" s="500"/>
    </row>
  </sheetData>
  <mergeCells count="14">
    <mergeCell ref="B52:I52"/>
    <mergeCell ref="B3:H3"/>
    <mergeCell ref="M5:N5"/>
    <mergeCell ref="C4:D4"/>
    <mergeCell ref="E4:F4"/>
    <mergeCell ref="G4:H4"/>
    <mergeCell ref="I4:J4"/>
    <mergeCell ref="K4:L4"/>
    <mergeCell ref="M4:N4"/>
    <mergeCell ref="C5:D5"/>
    <mergeCell ref="E5:F5"/>
    <mergeCell ref="G5:H5"/>
    <mergeCell ref="I5:J5"/>
    <mergeCell ref="K5:L5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scale="76" fitToWidth="0" orientation="portrait" r:id="rId1"/>
  <headerFooter>
    <oddFooter>&amp;C&amp;P de &amp;N</oddFooter>
  </headerFooter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6"/>
  <sheetViews>
    <sheetView showGridLines="0" zoomScaleNormal="100" workbookViewId="0">
      <selection activeCell="B7" sqref="B7"/>
    </sheetView>
  </sheetViews>
  <sheetFormatPr baseColWidth="10" defaultRowHeight="15.75" x14ac:dyDescent="0.25"/>
  <cols>
    <col min="1" max="1" width="3" style="8" customWidth="1"/>
    <col min="2" max="2" width="30.140625" style="30" customWidth="1"/>
    <col min="3" max="14" width="11.7109375" style="8" customWidth="1"/>
    <col min="15" max="16384" width="11.42578125" style="8"/>
  </cols>
  <sheetData>
    <row r="2" spans="2:14" x14ac:dyDescent="0.25">
      <c r="B2" s="30" t="s">
        <v>603</v>
      </c>
    </row>
    <row r="3" spans="2:14" ht="23.25" customHeight="1" thickBot="1" x14ac:dyDescent="0.3">
      <c r="B3" s="514" t="s">
        <v>466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</row>
    <row r="4" spans="2:14" s="30" customFormat="1" ht="21" customHeight="1" x14ac:dyDescent="0.25">
      <c r="B4" s="206"/>
      <c r="C4" s="520" t="s">
        <v>346</v>
      </c>
      <c r="D4" s="587"/>
      <c r="E4" s="586" t="s">
        <v>347</v>
      </c>
      <c r="F4" s="587"/>
      <c r="G4" s="586" t="s">
        <v>348</v>
      </c>
      <c r="H4" s="587"/>
      <c r="I4" s="586" t="s">
        <v>349</v>
      </c>
      <c r="J4" s="587"/>
      <c r="K4" s="586" t="s">
        <v>350</v>
      </c>
      <c r="L4" s="587"/>
      <c r="M4" s="586" t="s">
        <v>351</v>
      </c>
      <c r="N4" s="520"/>
    </row>
    <row r="5" spans="2:14" s="30" customFormat="1" x14ac:dyDescent="0.25">
      <c r="B5" s="450" t="s">
        <v>375</v>
      </c>
      <c r="C5" s="593">
        <v>0.5</v>
      </c>
      <c r="D5" s="594"/>
      <c r="E5" s="595">
        <v>2.5</v>
      </c>
      <c r="F5" s="594"/>
      <c r="G5" s="595">
        <v>10.5</v>
      </c>
      <c r="H5" s="594"/>
      <c r="I5" s="595">
        <v>18.5</v>
      </c>
      <c r="J5" s="594"/>
      <c r="K5" s="595">
        <v>55.5</v>
      </c>
      <c r="L5" s="594"/>
      <c r="M5" s="595">
        <v>70.5</v>
      </c>
      <c r="N5" s="593"/>
    </row>
    <row r="6" spans="2:14" s="30" customFormat="1" ht="16.5" thickBot="1" x14ac:dyDescent="0.3">
      <c r="B6" s="208"/>
      <c r="C6" s="151" t="s">
        <v>376</v>
      </c>
      <c r="D6" s="6" t="s">
        <v>377</v>
      </c>
      <c r="E6" s="58" t="s">
        <v>376</v>
      </c>
      <c r="F6" s="6" t="s">
        <v>377</v>
      </c>
      <c r="G6" s="58" t="s">
        <v>376</v>
      </c>
      <c r="H6" s="6" t="s">
        <v>377</v>
      </c>
      <c r="I6" s="58" t="s">
        <v>376</v>
      </c>
      <c r="J6" s="6" t="s">
        <v>377</v>
      </c>
      <c r="K6" s="58" t="s">
        <v>376</v>
      </c>
      <c r="L6" s="6" t="s">
        <v>377</v>
      </c>
      <c r="M6" s="58" t="s">
        <v>376</v>
      </c>
      <c r="N6" s="151" t="s">
        <v>377</v>
      </c>
    </row>
    <row r="7" spans="2:14" ht="17.25" customHeight="1" x14ac:dyDescent="0.25">
      <c r="B7" s="209"/>
      <c r="C7" s="197"/>
      <c r="D7" s="198"/>
      <c r="E7" s="199"/>
      <c r="F7" s="198"/>
      <c r="G7" s="199"/>
      <c r="H7" s="198"/>
      <c r="I7" s="199"/>
      <c r="J7" s="198"/>
      <c r="K7" s="199"/>
      <c r="L7" s="198"/>
      <c r="M7" s="199"/>
      <c r="N7" s="197"/>
    </row>
    <row r="8" spans="2:14" ht="17.25" customHeight="1" x14ac:dyDescent="0.25">
      <c r="B8" s="210" t="s">
        <v>390</v>
      </c>
      <c r="C8" s="197"/>
      <c r="D8" s="198"/>
      <c r="E8" s="199"/>
      <c r="F8" s="198"/>
      <c r="G8" s="199"/>
      <c r="H8" s="198"/>
      <c r="I8" s="199"/>
      <c r="J8" s="198"/>
      <c r="K8" s="199"/>
      <c r="L8" s="198"/>
      <c r="M8" s="199"/>
      <c r="N8" s="197"/>
    </row>
    <row r="9" spans="2:14" ht="17.25" customHeight="1" x14ac:dyDescent="0.25">
      <c r="B9" s="209" t="s">
        <v>314</v>
      </c>
      <c r="C9" s="197">
        <v>121.6</v>
      </c>
      <c r="D9" s="198">
        <v>111.8</v>
      </c>
      <c r="E9" s="199">
        <v>155.30000000000001</v>
      </c>
      <c r="F9" s="198">
        <v>147.69999999999999</v>
      </c>
      <c r="G9" s="199">
        <v>112.5</v>
      </c>
      <c r="H9" s="198">
        <v>98.3</v>
      </c>
      <c r="I9" s="199">
        <v>164.7</v>
      </c>
      <c r="J9" s="198">
        <v>116.9</v>
      </c>
      <c r="K9" s="199">
        <v>130.1</v>
      </c>
      <c r="L9" s="198">
        <v>94.8</v>
      </c>
      <c r="M9" s="199">
        <v>128.80000000000001</v>
      </c>
      <c r="N9" s="197">
        <v>93.4</v>
      </c>
    </row>
    <row r="10" spans="2:14" ht="17.25" customHeight="1" x14ac:dyDescent="0.25">
      <c r="B10" s="209" t="s">
        <v>315</v>
      </c>
      <c r="C10" s="197">
        <v>32.1</v>
      </c>
      <c r="D10" s="198">
        <v>29.5</v>
      </c>
      <c r="E10" s="199">
        <v>137</v>
      </c>
      <c r="F10" s="198">
        <v>130.30000000000001</v>
      </c>
      <c r="G10" s="199">
        <v>213.9</v>
      </c>
      <c r="H10" s="198">
        <v>187.1</v>
      </c>
      <c r="I10" s="199">
        <v>344.9</v>
      </c>
      <c r="J10" s="198">
        <v>108.8</v>
      </c>
      <c r="K10" s="199">
        <v>262.60000000000002</v>
      </c>
      <c r="L10" s="198">
        <v>191.4</v>
      </c>
      <c r="M10" s="199">
        <v>238.9</v>
      </c>
      <c r="N10" s="197">
        <v>173.3</v>
      </c>
    </row>
    <row r="11" spans="2:14" ht="17.25" customHeight="1" x14ac:dyDescent="0.25">
      <c r="B11" s="209" t="s">
        <v>460</v>
      </c>
      <c r="C11" s="197">
        <v>108.8</v>
      </c>
      <c r="D11" s="198">
        <v>100.1</v>
      </c>
      <c r="E11" s="199">
        <v>269.7</v>
      </c>
      <c r="F11" s="198">
        <v>256.5</v>
      </c>
      <c r="G11" s="199">
        <v>166.7</v>
      </c>
      <c r="H11" s="198">
        <v>145.69999999999999</v>
      </c>
      <c r="I11" s="199">
        <v>156</v>
      </c>
      <c r="J11" s="198">
        <v>142.9</v>
      </c>
      <c r="K11" s="199">
        <v>118.5</v>
      </c>
      <c r="L11" s="198">
        <v>113.4</v>
      </c>
      <c r="M11" s="199">
        <v>109.5</v>
      </c>
      <c r="N11" s="197">
        <v>104.2</v>
      </c>
    </row>
    <row r="12" spans="2:14" ht="17.25" customHeight="1" x14ac:dyDescent="0.25">
      <c r="B12" s="209" t="s">
        <v>319</v>
      </c>
      <c r="C12" s="197">
        <v>133.4</v>
      </c>
      <c r="D12" s="198">
        <v>122.7</v>
      </c>
      <c r="E12" s="199">
        <v>203.9</v>
      </c>
      <c r="F12" s="198">
        <v>194</v>
      </c>
      <c r="G12" s="199">
        <v>136.4</v>
      </c>
      <c r="H12" s="198">
        <v>119.3</v>
      </c>
      <c r="I12" s="199">
        <v>145.4</v>
      </c>
      <c r="J12" s="198">
        <v>141.9</v>
      </c>
      <c r="K12" s="199">
        <v>124.1</v>
      </c>
      <c r="L12" s="198">
        <v>124.3</v>
      </c>
      <c r="M12" s="199">
        <v>111.7</v>
      </c>
      <c r="N12" s="197">
        <v>111.4</v>
      </c>
    </row>
    <row r="13" spans="2:14" ht="17.25" customHeight="1" x14ac:dyDescent="0.25">
      <c r="B13" s="175" t="s">
        <v>397</v>
      </c>
      <c r="C13" s="197"/>
      <c r="D13" s="198"/>
      <c r="E13" s="199"/>
      <c r="F13" s="198"/>
      <c r="G13" s="199"/>
      <c r="H13" s="198"/>
      <c r="I13" s="199"/>
      <c r="J13" s="198"/>
      <c r="K13" s="199"/>
      <c r="L13" s="198"/>
      <c r="M13" s="199"/>
      <c r="N13" s="197"/>
    </row>
    <row r="14" spans="2:14" ht="17.25" customHeight="1" x14ac:dyDescent="0.25">
      <c r="B14" s="209" t="s">
        <v>461</v>
      </c>
      <c r="C14" s="197">
        <v>140</v>
      </c>
      <c r="D14" s="198">
        <v>128.69999999999999</v>
      </c>
      <c r="E14" s="199">
        <v>289.8</v>
      </c>
      <c r="F14" s="198">
        <v>275.60000000000002</v>
      </c>
      <c r="G14" s="199">
        <v>182.7</v>
      </c>
      <c r="H14" s="198">
        <v>159.80000000000001</v>
      </c>
      <c r="I14" s="199">
        <v>210.3</v>
      </c>
      <c r="J14" s="198">
        <v>191.9</v>
      </c>
      <c r="K14" s="199">
        <v>177.8</v>
      </c>
      <c r="L14" s="198">
        <v>166.6</v>
      </c>
      <c r="M14" s="199">
        <v>187.7</v>
      </c>
      <c r="N14" s="197">
        <v>175</v>
      </c>
    </row>
    <row r="15" spans="2:14" ht="17.25" customHeight="1" x14ac:dyDescent="0.25">
      <c r="B15" s="209" t="s">
        <v>462</v>
      </c>
      <c r="C15" s="197">
        <v>102.8</v>
      </c>
      <c r="D15" s="198">
        <v>94.5</v>
      </c>
      <c r="E15" s="199">
        <v>556.79999999999995</v>
      </c>
      <c r="F15" s="198">
        <v>529.6</v>
      </c>
      <c r="G15" s="199">
        <v>391</v>
      </c>
      <c r="H15" s="198">
        <v>341.9</v>
      </c>
      <c r="I15" s="199">
        <v>266</v>
      </c>
      <c r="J15" s="198">
        <v>226.5</v>
      </c>
      <c r="K15" s="199">
        <v>236.9</v>
      </c>
      <c r="L15" s="198">
        <v>207.1</v>
      </c>
      <c r="M15" s="199">
        <v>291.3</v>
      </c>
      <c r="N15" s="197">
        <v>253.5</v>
      </c>
    </row>
    <row r="16" spans="2:14" ht="17.25" customHeight="1" x14ac:dyDescent="0.25">
      <c r="B16" s="300" t="s">
        <v>463</v>
      </c>
      <c r="C16" s="197">
        <v>131</v>
      </c>
      <c r="D16" s="198">
        <v>120.5</v>
      </c>
      <c r="E16" s="199">
        <v>192.9</v>
      </c>
      <c r="F16" s="198">
        <v>183.5</v>
      </c>
      <c r="G16" s="199">
        <v>192.6</v>
      </c>
      <c r="H16" s="198">
        <v>168.4</v>
      </c>
      <c r="I16" s="199">
        <v>225.4</v>
      </c>
      <c r="J16" s="198">
        <v>174.5</v>
      </c>
      <c r="K16" s="199">
        <v>175.7</v>
      </c>
      <c r="L16" s="198">
        <v>139.69999999999999</v>
      </c>
      <c r="M16" s="199">
        <v>170.4</v>
      </c>
      <c r="N16" s="197">
        <v>134.80000000000001</v>
      </c>
    </row>
    <row r="17" spans="2:14" ht="28.5" customHeight="1" x14ac:dyDescent="0.25">
      <c r="B17" s="209" t="s">
        <v>340</v>
      </c>
      <c r="C17" s="197">
        <v>132.6</v>
      </c>
      <c r="D17" s="198">
        <v>121.9</v>
      </c>
      <c r="E17" s="199">
        <v>305.39999999999998</v>
      </c>
      <c r="F17" s="198">
        <v>290.39999999999998</v>
      </c>
      <c r="G17" s="199">
        <v>283.3</v>
      </c>
      <c r="H17" s="198">
        <v>247.7</v>
      </c>
      <c r="I17" s="199">
        <v>270</v>
      </c>
      <c r="J17" s="198">
        <v>226.5</v>
      </c>
      <c r="K17" s="199">
        <v>226.1</v>
      </c>
      <c r="L17" s="198">
        <v>194.8</v>
      </c>
      <c r="M17" s="199">
        <v>224</v>
      </c>
      <c r="N17" s="197">
        <v>192</v>
      </c>
    </row>
    <row r="18" spans="2:14" ht="17.25" customHeight="1" x14ac:dyDescent="0.25">
      <c r="B18" s="209" t="s">
        <v>323</v>
      </c>
      <c r="C18" s="197">
        <v>94.5</v>
      </c>
      <c r="D18" s="198">
        <v>86.9</v>
      </c>
      <c r="E18" s="199">
        <v>144</v>
      </c>
      <c r="F18" s="198">
        <v>137</v>
      </c>
      <c r="G18" s="199">
        <v>118.9</v>
      </c>
      <c r="H18" s="198">
        <v>103.9</v>
      </c>
      <c r="I18" s="199">
        <v>157.9</v>
      </c>
      <c r="J18" s="198">
        <v>128.1</v>
      </c>
      <c r="K18" s="199">
        <v>121.7</v>
      </c>
      <c r="L18" s="198">
        <v>101.4</v>
      </c>
      <c r="M18" s="199">
        <v>114.4</v>
      </c>
      <c r="N18" s="197">
        <v>94.8</v>
      </c>
    </row>
    <row r="19" spans="2:14" ht="17.25" customHeight="1" x14ac:dyDescent="0.25">
      <c r="B19" s="209" t="s">
        <v>341</v>
      </c>
      <c r="C19" s="197">
        <v>163.9</v>
      </c>
      <c r="D19" s="198">
        <v>150.80000000000001</v>
      </c>
      <c r="E19" s="199">
        <v>251.3</v>
      </c>
      <c r="F19" s="198">
        <v>239</v>
      </c>
      <c r="G19" s="199">
        <v>201</v>
      </c>
      <c r="H19" s="198">
        <v>175.7</v>
      </c>
      <c r="I19" s="199">
        <v>253.3</v>
      </c>
      <c r="J19" s="198">
        <v>212.5</v>
      </c>
      <c r="K19" s="199">
        <v>155.9</v>
      </c>
      <c r="L19" s="198">
        <v>128.80000000000001</v>
      </c>
      <c r="M19" s="199">
        <v>150.19999999999999</v>
      </c>
      <c r="N19" s="197">
        <v>123.5</v>
      </c>
    </row>
    <row r="20" spans="2:14" ht="17.25" customHeight="1" x14ac:dyDescent="0.25">
      <c r="B20" s="209" t="s">
        <v>464</v>
      </c>
      <c r="C20" s="197">
        <v>157.5</v>
      </c>
      <c r="D20" s="198">
        <v>144.9</v>
      </c>
      <c r="E20" s="199">
        <v>169.6</v>
      </c>
      <c r="F20" s="198">
        <v>161.4</v>
      </c>
      <c r="G20" s="199">
        <v>153.4</v>
      </c>
      <c r="H20" s="198">
        <v>134.1</v>
      </c>
      <c r="I20" s="199">
        <v>181.1</v>
      </c>
      <c r="J20" s="198">
        <v>128.5</v>
      </c>
      <c r="K20" s="199">
        <v>137</v>
      </c>
      <c r="L20" s="198">
        <v>99.8</v>
      </c>
      <c r="M20" s="199">
        <v>134</v>
      </c>
      <c r="N20" s="197">
        <v>97.2</v>
      </c>
    </row>
    <row r="21" spans="2:14" ht="17.25" customHeight="1" x14ac:dyDescent="0.25">
      <c r="B21" s="209" t="s">
        <v>342</v>
      </c>
      <c r="C21" s="197">
        <v>173.3</v>
      </c>
      <c r="D21" s="198">
        <v>159.30000000000001</v>
      </c>
      <c r="E21" s="199">
        <v>283.89999999999998</v>
      </c>
      <c r="F21" s="198">
        <v>270.10000000000002</v>
      </c>
      <c r="G21" s="199">
        <v>222.4</v>
      </c>
      <c r="H21" s="198">
        <v>194.5</v>
      </c>
      <c r="I21" s="199">
        <v>226.5</v>
      </c>
      <c r="J21" s="198">
        <v>160.80000000000001</v>
      </c>
      <c r="K21" s="199">
        <v>196.1</v>
      </c>
      <c r="L21" s="198">
        <v>142.9</v>
      </c>
      <c r="M21" s="199">
        <v>177.8</v>
      </c>
      <c r="N21" s="197">
        <v>128.9</v>
      </c>
    </row>
    <row r="22" spans="2:14" ht="17.25" customHeight="1" x14ac:dyDescent="0.25">
      <c r="B22" s="175" t="s">
        <v>406</v>
      </c>
      <c r="C22" s="197"/>
      <c r="D22" s="198"/>
      <c r="E22" s="199"/>
      <c r="F22" s="198"/>
      <c r="G22" s="199"/>
      <c r="H22" s="198"/>
      <c r="I22" s="199"/>
      <c r="J22" s="198"/>
      <c r="K22" s="199"/>
      <c r="L22" s="198"/>
      <c r="M22" s="199"/>
      <c r="N22" s="197"/>
    </row>
    <row r="23" spans="2:14" ht="17.25" customHeight="1" x14ac:dyDescent="0.25">
      <c r="B23" s="209" t="s">
        <v>465</v>
      </c>
      <c r="C23" s="197">
        <v>194</v>
      </c>
      <c r="D23" s="198">
        <v>178.4</v>
      </c>
      <c r="E23" s="199">
        <v>332.2</v>
      </c>
      <c r="F23" s="198">
        <v>315.89999999999998</v>
      </c>
      <c r="G23" s="199">
        <v>231.3</v>
      </c>
      <c r="H23" s="198">
        <v>202.3</v>
      </c>
      <c r="I23" s="199">
        <v>195</v>
      </c>
      <c r="J23" s="198">
        <v>168.5</v>
      </c>
      <c r="K23" s="199">
        <v>166.8</v>
      </c>
      <c r="L23" s="198">
        <v>148</v>
      </c>
      <c r="M23" s="199">
        <v>153.6</v>
      </c>
      <c r="N23" s="197">
        <v>135.6</v>
      </c>
    </row>
    <row r="24" spans="2:14" ht="17.25" customHeight="1" x14ac:dyDescent="0.25">
      <c r="B24" s="209" t="s">
        <v>328</v>
      </c>
      <c r="C24" s="197">
        <v>294.5</v>
      </c>
      <c r="D24" s="198">
        <v>270.8</v>
      </c>
      <c r="E24" s="199">
        <v>775</v>
      </c>
      <c r="F24" s="198">
        <v>737.1</v>
      </c>
      <c r="G24" s="199">
        <v>502.3</v>
      </c>
      <c r="H24" s="198">
        <v>436.3</v>
      </c>
      <c r="I24" s="199">
        <v>439.6</v>
      </c>
      <c r="J24" s="198">
        <v>371.3</v>
      </c>
      <c r="K24" s="199">
        <v>391.1</v>
      </c>
      <c r="L24" s="198">
        <v>338.2</v>
      </c>
      <c r="M24" s="199">
        <v>362.5</v>
      </c>
      <c r="N24" s="197">
        <v>319.3</v>
      </c>
    </row>
    <row r="25" spans="2:14" ht="17.25" customHeight="1" x14ac:dyDescent="0.25">
      <c r="B25" s="209" t="s">
        <v>329</v>
      </c>
      <c r="C25" s="197">
        <v>257.60000000000002</v>
      </c>
      <c r="D25" s="198">
        <v>236.8</v>
      </c>
      <c r="E25" s="199">
        <v>678</v>
      </c>
      <c r="F25" s="198">
        <v>644.79999999999995</v>
      </c>
      <c r="G25" s="199">
        <v>450.5</v>
      </c>
      <c r="H25" s="198">
        <v>389.4</v>
      </c>
      <c r="I25" s="199">
        <v>381.7</v>
      </c>
      <c r="J25" s="198">
        <v>322.39999999999998</v>
      </c>
      <c r="K25" s="199">
        <v>340.5</v>
      </c>
      <c r="L25" s="198">
        <v>294.39999999999998</v>
      </c>
      <c r="M25" s="199">
        <v>307.10000000000002</v>
      </c>
      <c r="N25" s="197">
        <v>270.5</v>
      </c>
    </row>
    <row r="26" spans="2:14" ht="17.25" customHeight="1" x14ac:dyDescent="0.25">
      <c r="B26" s="209" t="s">
        <v>330</v>
      </c>
      <c r="C26" s="197">
        <v>210.5</v>
      </c>
      <c r="D26" s="198">
        <v>193.6</v>
      </c>
      <c r="E26" s="199">
        <v>472.1</v>
      </c>
      <c r="F26" s="198">
        <v>449</v>
      </c>
      <c r="G26" s="199">
        <v>313.60000000000002</v>
      </c>
      <c r="H26" s="198">
        <v>278.10000000000002</v>
      </c>
      <c r="I26" s="199">
        <v>262</v>
      </c>
      <c r="J26" s="198">
        <v>221.3</v>
      </c>
      <c r="K26" s="199">
        <v>244.3</v>
      </c>
      <c r="L26" s="198">
        <v>211.3</v>
      </c>
      <c r="M26" s="199">
        <v>221</v>
      </c>
      <c r="N26" s="197">
        <v>194.7</v>
      </c>
    </row>
    <row r="27" spans="2:14" ht="17.25" customHeight="1" x14ac:dyDescent="0.25">
      <c r="B27" s="209" t="s">
        <v>343</v>
      </c>
      <c r="C27" s="197">
        <v>125.3</v>
      </c>
      <c r="D27" s="198">
        <v>115.2</v>
      </c>
      <c r="E27" s="199">
        <v>338.3</v>
      </c>
      <c r="F27" s="198">
        <v>321.7</v>
      </c>
      <c r="G27" s="199">
        <v>216.4</v>
      </c>
      <c r="H27" s="198">
        <v>187.9</v>
      </c>
      <c r="I27" s="199">
        <v>173.7</v>
      </c>
      <c r="J27" s="198">
        <v>146.69999999999999</v>
      </c>
      <c r="K27" s="199">
        <v>159.80000000000001</v>
      </c>
      <c r="L27" s="198">
        <v>138.19999999999999</v>
      </c>
      <c r="M27" s="199">
        <v>149.69999999999999</v>
      </c>
      <c r="N27" s="197">
        <v>131.9</v>
      </c>
    </row>
    <row r="28" spans="2:14" ht="17.25" customHeight="1" x14ac:dyDescent="0.25">
      <c r="B28" s="209" t="s">
        <v>344</v>
      </c>
      <c r="C28" s="197">
        <v>142.9</v>
      </c>
      <c r="D28" s="198">
        <v>131.4</v>
      </c>
      <c r="E28" s="199">
        <v>391.5</v>
      </c>
      <c r="F28" s="198">
        <v>372.3</v>
      </c>
      <c r="G28" s="199">
        <v>263.39999999999998</v>
      </c>
      <c r="H28" s="198">
        <v>235.6</v>
      </c>
      <c r="I28" s="199">
        <v>232.2</v>
      </c>
      <c r="J28" s="198">
        <v>196.1</v>
      </c>
      <c r="K28" s="199">
        <v>209.4</v>
      </c>
      <c r="L28" s="198">
        <v>181.1</v>
      </c>
      <c r="M28" s="199">
        <v>193.3</v>
      </c>
      <c r="N28" s="197">
        <v>170.2</v>
      </c>
    </row>
    <row r="29" spans="2:14" ht="17.25" customHeight="1" x14ac:dyDescent="0.25">
      <c r="B29" s="209" t="s">
        <v>331</v>
      </c>
      <c r="C29" s="197">
        <v>236.3</v>
      </c>
      <c r="D29" s="198">
        <v>217.3</v>
      </c>
      <c r="E29" s="199">
        <v>562.5</v>
      </c>
      <c r="F29" s="198">
        <v>535</v>
      </c>
      <c r="G29" s="199">
        <v>381.6</v>
      </c>
      <c r="H29" s="198">
        <v>345.2</v>
      </c>
      <c r="I29" s="199">
        <v>334.7</v>
      </c>
      <c r="J29" s="198">
        <v>282.7</v>
      </c>
      <c r="K29" s="199">
        <v>298.7</v>
      </c>
      <c r="L29" s="198">
        <v>258.3</v>
      </c>
      <c r="M29" s="199">
        <v>270.89999999999998</v>
      </c>
      <c r="N29" s="197">
        <v>238.6</v>
      </c>
    </row>
    <row r="30" spans="2:14" ht="17.25" customHeight="1" x14ac:dyDescent="0.25">
      <c r="B30" s="209" t="s">
        <v>332</v>
      </c>
      <c r="C30" s="197">
        <v>275.2</v>
      </c>
      <c r="D30" s="198">
        <v>253.1</v>
      </c>
      <c r="E30" s="199">
        <v>592.4</v>
      </c>
      <c r="F30" s="198">
        <v>563.4</v>
      </c>
      <c r="G30" s="199">
        <v>390.4</v>
      </c>
      <c r="H30" s="198">
        <v>323.7</v>
      </c>
      <c r="I30" s="199">
        <v>333.7</v>
      </c>
      <c r="J30" s="198">
        <v>281.8</v>
      </c>
      <c r="K30" s="199">
        <v>303.10000000000002</v>
      </c>
      <c r="L30" s="198">
        <v>262.10000000000002</v>
      </c>
      <c r="M30" s="199">
        <v>288.39999999999998</v>
      </c>
      <c r="N30" s="197">
        <v>254.1</v>
      </c>
    </row>
    <row r="31" spans="2:14" ht="17.25" customHeight="1" x14ac:dyDescent="0.25">
      <c r="B31" s="209" t="s">
        <v>333</v>
      </c>
      <c r="C31" s="197">
        <v>245.3</v>
      </c>
      <c r="D31" s="198">
        <v>225.6</v>
      </c>
      <c r="E31" s="199">
        <v>652.6</v>
      </c>
      <c r="F31" s="198">
        <v>620.70000000000005</v>
      </c>
      <c r="G31" s="199">
        <v>443.1</v>
      </c>
      <c r="H31" s="198">
        <v>381</v>
      </c>
      <c r="I31" s="199">
        <v>370.6</v>
      </c>
      <c r="J31" s="198">
        <v>313</v>
      </c>
      <c r="K31" s="199">
        <v>338.3</v>
      </c>
      <c r="L31" s="198">
        <v>292.5</v>
      </c>
      <c r="M31" s="199">
        <v>317.7</v>
      </c>
      <c r="N31" s="197">
        <v>279.8</v>
      </c>
    </row>
    <row r="32" spans="2:14" ht="17.25" customHeight="1" x14ac:dyDescent="0.25">
      <c r="B32" s="209" t="s">
        <v>335</v>
      </c>
      <c r="C32" s="197">
        <v>238.2</v>
      </c>
      <c r="D32" s="198">
        <v>219.1</v>
      </c>
      <c r="E32" s="199">
        <v>565.20000000000005</v>
      </c>
      <c r="F32" s="198">
        <v>537.5</v>
      </c>
      <c r="G32" s="199">
        <v>363.9</v>
      </c>
      <c r="H32" s="198">
        <v>342</v>
      </c>
      <c r="I32" s="199">
        <v>320.7</v>
      </c>
      <c r="J32" s="198">
        <v>270.8</v>
      </c>
      <c r="K32" s="199">
        <v>284.5</v>
      </c>
      <c r="L32" s="198">
        <v>246</v>
      </c>
      <c r="M32" s="199">
        <v>256.5</v>
      </c>
      <c r="N32" s="197">
        <v>226</v>
      </c>
    </row>
    <row r="33" spans="2:14" ht="17.25" customHeight="1" x14ac:dyDescent="0.25">
      <c r="B33" s="209" t="s">
        <v>414</v>
      </c>
      <c r="C33" s="197">
        <v>1.1000000000000001</v>
      </c>
      <c r="D33" s="198">
        <v>1</v>
      </c>
      <c r="E33" s="199">
        <v>2.5</v>
      </c>
      <c r="F33" s="198">
        <v>2.4</v>
      </c>
      <c r="G33" s="199">
        <v>4.5999999999999996</v>
      </c>
      <c r="H33" s="198">
        <v>4</v>
      </c>
      <c r="I33" s="199">
        <v>6.4</v>
      </c>
      <c r="J33" s="198">
        <v>4.5</v>
      </c>
      <c r="K33" s="199">
        <v>5.4</v>
      </c>
      <c r="L33" s="198">
        <v>4</v>
      </c>
      <c r="M33" s="199">
        <v>5.0999999999999996</v>
      </c>
      <c r="N33" s="197">
        <v>3.7</v>
      </c>
    </row>
    <row r="34" spans="2:14" ht="17.25" customHeight="1" x14ac:dyDescent="0.25">
      <c r="B34" s="209" t="s">
        <v>415</v>
      </c>
      <c r="C34" s="197">
        <v>1.1000000000000001</v>
      </c>
      <c r="D34" s="198">
        <v>1</v>
      </c>
      <c r="E34" s="199">
        <v>2.2000000000000002</v>
      </c>
      <c r="F34" s="198">
        <v>2</v>
      </c>
      <c r="G34" s="199">
        <v>3.8</v>
      </c>
      <c r="H34" s="198">
        <v>3.3</v>
      </c>
      <c r="I34" s="199">
        <v>5.7</v>
      </c>
      <c r="J34" s="198">
        <v>4</v>
      </c>
      <c r="K34" s="199">
        <v>4.7</v>
      </c>
      <c r="L34" s="198">
        <v>3.4</v>
      </c>
      <c r="M34" s="199">
        <v>4.2</v>
      </c>
      <c r="N34" s="197">
        <v>3</v>
      </c>
    </row>
    <row r="35" spans="2:14" ht="17.25" customHeight="1" thickBot="1" x14ac:dyDescent="0.3">
      <c r="B35" s="212" t="s">
        <v>416</v>
      </c>
      <c r="C35" s="203">
        <v>0.6</v>
      </c>
      <c r="D35" s="204">
        <v>0.5</v>
      </c>
      <c r="E35" s="205">
        <v>1.2</v>
      </c>
      <c r="F35" s="204">
        <v>1.2</v>
      </c>
      <c r="G35" s="205">
        <v>2.2999999999999998</v>
      </c>
      <c r="H35" s="204">
        <v>2</v>
      </c>
      <c r="I35" s="205">
        <v>3.2</v>
      </c>
      <c r="J35" s="204">
        <v>2.2999999999999998</v>
      </c>
      <c r="K35" s="205">
        <v>2.7</v>
      </c>
      <c r="L35" s="204">
        <v>1.9</v>
      </c>
      <c r="M35" s="205">
        <v>2.4</v>
      </c>
      <c r="N35" s="203">
        <v>1.7</v>
      </c>
    </row>
    <row r="36" spans="2:14" ht="27" customHeight="1" x14ac:dyDescent="0.2">
      <c r="B36" s="500" t="s">
        <v>588</v>
      </c>
      <c r="C36" s="500"/>
      <c r="D36" s="500"/>
      <c r="E36" s="500"/>
      <c r="F36" s="500"/>
      <c r="G36" s="500"/>
      <c r="H36" s="500"/>
      <c r="I36" s="500"/>
    </row>
  </sheetData>
  <mergeCells count="14">
    <mergeCell ref="B36:I36"/>
    <mergeCell ref="B3:N3"/>
    <mergeCell ref="C5:D5"/>
    <mergeCell ref="E5:F5"/>
    <mergeCell ref="G5:H5"/>
    <mergeCell ref="I5:J5"/>
    <mergeCell ref="K5:L5"/>
    <mergeCell ref="M5:N5"/>
    <mergeCell ref="C4:D4"/>
    <mergeCell ref="E4:F4"/>
    <mergeCell ref="G4:H4"/>
    <mergeCell ref="I4:J4"/>
    <mergeCell ref="K4:L4"/>
    <mergeCell ref="M4:N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5" orientation="landscape" r:id="rId1"/>
  <headerFooter>
    <oddFooter>&amp;C&amp;P de &amp;N</oddFoot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9"/>
  <sheetViews>
    <sheetView showGridLines="0" topLeftCell="A4" zoomScaleNormal="100" workbookViewId="0">
      <selection activeCell="B7" sqref="B7"/>
    </sheetView>
  </sheetViews>
  <sheetFormatPr baseColWidth="10" defaultRowHeight="15" x14ac:dyDescent="0.25"/>
  <cols>
    <col min="1" max="1" width="3" style="8" customWidth="1"/>
    <col min="2" max="2" width="28.85546875" style="8" customWidth="1"/>
    <col min="3" max="3" width="11.28515625" style="8" customWidth="1"/>
    <col min="4" max="15" width="8.42578125" style="8" customWidth="1"/>
    <col min="16" max="16384" width="11.42578125" style="8"/>
  </cols>
  <sheetData>
    <row r="2" spans="2:15" ht="18" x14ac:dyDescent="0.25">
      <c r="B2" s="213" t="s">
        <v>604</v>
      </c>
    </row>
    <row r="3" spans="2:15" ht="38.25" customHeight="1" thickBot="1" x14ac:dyDescent="0.3">
      <c r="B3" s="514" t="s">
        <v>483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</row>
    <row r="4" spans="2:15" ht="16.5" thickBot="1" x14ac:dyDescent="0.3">
      <c r="B4" s="311"/>
      <c r="C4" s="12"/>
      <c r="D4" s="598" t="s">
        <v>346</v>
      </c>
      <c r="E4" s="599"/>
      <c r="F4" s="598" t="s">
        <v>347</v>
      </c>
      <c r="G4" s="599"/>
      <c r="H4" s="598" t="s">
        <v>348</v>
      </c>
      <c r="I4" s="599"/>
      <c r="J4" s="598" t="s">
        <v>349</v>
      </c>
      <c r="K4" s="599"/>
      <c r="L4" s="598" t="s">
        <v>350</v>
      </c>
      <c r="M4" s="599"/>
      <c r="N4" s="598" t="s">
        <v>351</v>
      </c>
      <c r="O4" s="599"/>
    </row>
    <row r="5" spans="2:15" ht="15.75" thickBot="1" x14ac:dyDescent="0.3">
      <c r="B5" s="302" t="s">
        <v>467</v>
      </c>
      <c r="C5" s="451" t="s">
        <v>468</v>
      </c>
      <c r="D5" s="596">
        <v>0.5</v>
      </c>
      <c r="E5" s="597"/>
      <c r="F5" s="596">
        <v>2.5</v>
      </c>
      <c r="G5" s="597"/>
      <c r="H5" s="596">
        <v>10.5</v>
      </c>
      <c r="I5" s="597"/>
      <c r="J5" s="596">
        <v>18.5</v>
      </c>
      <c r="K5" s="597"/>
      <c r="L5" s="596">
        <v>55.5</v>
      </c>
      <c r="M5" s="597"/>
      <c r="N5" s="596">
        <v>70.5</v>
      </c>
      <c r="O5" s="597"/>
    </row>
    <row r="6" spans="2:15" ht="16.5" thickBot="1" x14ac:dyDescent="0.3">
      <c r="B6" s="301"/>
      <c r="C6" s="312"/>
      <c r="D6" s="318" t="s">
        <v>432</v>
      </c>
      <c r="E6" s="318" t="s">
        <v>431</v>
      </c>
      <c r="F6" s="318" t="s">
        <v>432</v>
      </c>
      <c r="G6" s="318" t="s">
        <v>431</v>
      </c>
      <c r="H6" s="318" t="s">
        <v>432</v>
      </c>
      <c r="I6" s="318" t="s">
        <v>431</v>
      </c>
      <c r="J6" s="318" t="s">
        <v>432</v>
      </c>
      <c r="K6" s="318" t="s">
        <v>431</v>
      </c>
      <c r="L6" s="318" t="s">
        <v>432</v>
      </c>
      <c r="M6" s="318" t="s">
        <v>431</v>
      </c>
      <c r="N6" s="318" t="s">
        <v>432</v>
      </c>
      <c r="O6" s="318" t="s">
        <v>431</v>
      </c>
    </row>
    <row r="7" spans="2:15" ht="15.75" thickBot="1" x14ac:dyDescent="0.3">
      <c r="B7" s="302" t="s">
        <v>469</v>
      </c>
      <c r="C7" s="313" t="s">
        <v>296</v>
      </c>
      <c r="D7" s="314">
        <v>659</v>
      </c>
      <c r="E7" s="314">
        <v>606</v>
      </c>
      <c r="F7" s="314">
        <v>1104</v>
      </c>
      <c r="G7" s="314">
        <v>1050</v>
      </c>
      <c r="H7" s="314">
        <v>1838</v>
      </c>
      <c r="I7" s="314">
        <v>1607</v>
      </c>
      <c r="J7" s="314">
        <v>2866</v>
      </c>
      <c r="K7" s="314">
        <v>2034</v>
      </c>
      <c r="L7" s="314">
        <v>2382</v>
      </c>
      <c r="M7" s="314">
        <v>1736</v>
      </c>
      <c r="N7" s="314">
        <v>2202</v>
      </c>
      <c r="O7" s="314">
        <v>1597</v>
      </c>
    </row>
    <row r="8" spans="2:15" ht="7.5" customHeight="1" thickBot="1" x14ac:dyDescent="0.3">
      <c r="B8" s="303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5"/>
    </row>
    <row r="9" spans="2:15" s="30" customFormat="1" ht="16.5" thickBot="1" x14ac:dyDescent="0.3">
      <c r="B9" s="328" t="s">
        <v>378</v>
      </c>
      <c r="C9" s="309" t="s">
        <v>470</v>
      </c>
      <c r="D9" s="315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329"/>
    </row>
    <row r="10" spans="2:15" ht="19.5" customHeight="1" x14ac:dyDescent="0.25">
      <c r="B10" s="310" t="s">
        <v>277</v>
      </c>
      <c r="C10" s="316">
        <v>1.4999999999999999E-2</v>
      </c>
      <c r="D10" s="320">
        <v>0.16</v>
      </c>
      <c r="E10" s="321">
        <v>0.15</v>
      </c>
      <c r="F10" s="320">
        <v>0.27</v>
      </c>
      <c r="G10" s="320">
        <v>0.26</v>
      </c>
      <c r="H10" s="322">
        <v>0.14000000000000001</v>
      </c>
      <c r="I10" s="321">
        <v>0.12</v>
      </c>
      <c r="J10" s="320">
        <v>0.31</v>
      </c>
      <c r="K10" s="320">
        <v>0.22</v>
      </c>
      <c r="L10" s="322">
        <v>0.25</v>
      </c>
      <c r="M10" s="321">
        <v>0.18</v>
      </c>
      <c r="N10" s="320">
        <v>0.31</v>
      </c>
      <c r="O10" s="321">
        <v>0.22</v>
      </c>
    </row>
    <row r="11" spans="2:15" ht="19.5" customHeight="1" x14ac:dyDescent="0.25">
      <c r="B11" s="310" t="s">
        <v>273</v>
      </c>
      <c r="C11" s="316">
        <v>2.4500000000000001E-2</v>
      </c>
      <c r="D11" s="320">
        <v>0.19</v>
      </c>
      <c r="E11" s="321">
        <v>0.17</v>
      </c>
      <c r="F11" s="320">
        <v>0.11</v>
      </c>
      <c r="G11" s="320">
        <v>0.11</v>
      </c>
      <c r="H11" s="322">
        <v>0.22</v>
      </c>
      <c r="I11" s="321">
        <v>0.19</v>
      </c>
      <c r="J11" s="320">
        <v>0.28999999999999998</v>
      </c>
      <c r="K11" s="320">
        <v>0.21</v>
      </c>
      <c r="L11" s="322">
        <v>0.27</v>
      </c>
      <c r="M11" s="321">
        <v>0.19</v>
      </c>
      <c r="N11" s="320">
        <v>0.51</v>
      </c>
      <c r="O11" s="321">
        <v>0.37</v>
      </c>
    </row>
    <row r="12" spans="2:15" ht="19.5" customHeight="1" x14ac:dyDescent="0.25">
      <c r="B12" s="310" t="s">
        <v>355</v>
      </c>
      <c r="C12" s="316">
        <v>5.1499999999999997E-2</v>
      </c>
      <c r="D12" s="320">
        <v>0</v>
      </c>
      <c r="E12" s="321">
        <v>0</v>
      </c>
      <c r="F12" s="320">
        <v>0.31</v>
      </c>
      <c r="G12" s="320">
        <v>0.3</v>
      </c>
      <c r="H12" s="322">
        <v>0.17</v>
      </c>
      <c r="I12" s="321">
        <v>0.15</v>
      </c>
      <c r="J12" s="320">
        <v>0.45</v>
      </c>
      <c r="K12" s="320">
        <v>0.32</v>
      </c>
      <c r="L12" s="322">
        <v>0.25</v>
      </c>
      <c r="M12" s="321">
        <v>0.18</v>
      </c>
      <c r="N12" s="320">
        <v>0.64</v>
      </c>
      <c r="O12" s="321">
        <v>0.46</v>
      </c>
    </row>
    <row r="13" spans="2:15" ht="19.5" customHeight="1" x14ac:dyDescent="0.25">
      <c r="B13" s="310" t="s">
        <v>356</v>
      </c>
      <c r="C13" s="316">
        <v>9.7000000000000003E-3</v>
      </c>
      <c r="D13" s="320">
        <v>0.11</v>
      </c>
      <c r="E13" s="321">
        <v>0.1</v>
      </c>
      <c r="F13" s="320">
        <v>0.88</v>
      </c>
      <c r="G13" s="320">
        <v>0.83</v>
      </c>
      <c r="H13" s="322">
        <v>1.67</v>
      </c>
      <c r="I13" s="321">
        <v>1.46</v>
      </c>
      <c r="J13" s="320">
        <v>2.72</v>
      </c>
      <c r="K13" s="320">
        <v>1.93</v>
      </c>
      <c r="L13" s="322">
        <v>2.0099999999999998</v>
      </c>
      <c r="M13" s="321">
        <v>1.46</v>
      </c>
      <c r="N13" s="320">
        <v>1.5</v>
      </c>
      <c r="O13" s="321">
        <v>1.0900000000000001</v>
      </c>
    </row>
    <row r="14" spans="2:15" ht="19.5" customHeight="1" x14ac:dyDescent="0.25">
      <c r="B14" s="310" t="s">
        <v>261</v>
      </c>
      <c r="C14" s="316">
        <v>3.85E-2</v>
      </c>
      <c r="D14" s="320">
        <v>0</v>
      </c>
      <c r="E14" s="321">
        <v>0</v>
      </c>
      <c r="F14" s="320">
        <v>0.27</v>
      </c>
      <c r="G14" s="320">
        <v>0.26</v>
      </c>
      <c r="H14" s="322">
        <v>0.63</v>
      </c>
      <c r="I14" s="321">
        <v>0.55000000000000004</v>
      </c>
      <c r="J14" s="320">
        <v>1.2</v>
      </c>
      <c r="K14" s="320">
        <v>0.85</v>
      </c>
      <c r="L14" s="322">
        <v>0.53</v>
      </c>
      <c r="M14" s="321">
        <v>0.39</v>
      </c>
      <c r="N14" s="320">
        <v>0.87</v>
      </c>
      <c r="O14" s="321">
        <v>0.63</v>
      </c>
    </row>
    <row r="15" spans="2:15" ht="19.5" customHeight="1" x14ac:dyDescent="0.25">
      <c r="B15" s="310" t="s">
        <v>257</v>
      </c>
      <c r="C15" s="316">
        <v>2.3E-2</v>
      </c>
      <c r="D15" s="320">
        <v>0.06</v>
      </c>
      <c r="E15" s="321">
        <v>0.05</v>
      </c>
      <c r="F15" s="320">
        <v>0.14000000000000001</v>
      </c>
      <c r="G15" s="320">
        <v>0.13</v>
      </c>
      <c r="H15" s="322">
        <v>0.25</v>
      </c>
      <c r="I15" s="321">
        <v>0.21</v>
      </c>
      <c r="J15" s="320">
        <v>0.48</v>
      </c>
      <c r="K15" s="320">
        <v>0.34</v>
      </c>
      <c r="L15" s="322">
        <v>0.39</v>
      </c>
      <c r="M15" s="321">
        <v>0.28000000000000003</v>
      </c>
      <c r="N15" s="320">
        <v>0.47</v>
      </c>
      <c r="O15" s="321">
        <v>0.34</v>
      </c>
    </row>
    <row r="16" spans="2:15" ht="19.5" customHeight="1" x14ac:dyDescent="0.25">
      <c r="B16" s="310" t="s">
        <v>299</v>
      </c>
      <c r="C16" s="316">
        <v>1.7600000000000001E-2</v>
      </c>
      <c r="D16" s="320">
        <v>0</v>
      </c>
      <c r="E16" s="321">
        <v>0</v>
      </c>
      <c r="F16" s="320">
        <v>0.16</v>
      </c>
      <c r="G16" s="320">
        <v>0.15</v>
      </c>
      <c r="H16" s="322">
        <v>0.28999999999999998</v>
      </c>
      <c r="I16" s="321">
        <v>0.25</v>
      </c>
      <c r="J16" s="320">
        <v>0.55000000000000004</v>
      </c>
      <c r="K16" s="320">
        <v>0.39</v>
      </c>
      <c r="L16" s="322">
        <v>0.45</v>
      </c>
      <c r="M16" s="321">
        <v>0.33</v>
      </c>
      <c r="N16" s="320">
        <v>0.72</v>
      </c>
      <c r="O16" s="321">
        <v>0.53</v>
      </c>
    </row>
    <row r="17" spans="2:15" ht="19.5" customHeight="1" x14ac:dyDescent="0.25">
      <c r="B17" s="310" t="s">
        <v>245</v>
      </c>
      <c r="C17" s="316">
        <v>2.0899999999999998E-2</v>
      </c>
      <c r="D17" s="320">
        <v>0.11</v>
      </c>
      <c r="E17" s="321">
        <v>0.1</v>
      </c>
      <c r="F17" s="320">
        <v>0.28999999999999998</v>
      </c>
      <c r="G17" s="320">
        <v>0.28000000000000003</v>
      </c>
      <c r="H17" s="322">
        <v>0.86</v>
      </c>
      <c r="I17" s="321">
        <v>0.75</v>
      </c>
      <c r="J17" s="320">
        <v>1.52</v>
      </c>
      <c r="K17" s="320">
        <v>1.08</v>
      </c>
      <c r="L17" s="322">
        <v>1.03</v>
      </c>
      <c r="M17" s="321">
        <v>0.75</v>
      </c>
      <c r="N17" s="320">
        <v>0.43</v>
      </c>
      <c r="O17" s="321">
        <v>0.31</v>
      </c>
    </row>
    <row r="18" spans="2:15" ht="19.5" customHeight="1" x14ac:dyDescent="0.25">
      <c r="B18" s="310" t="s">
        <v>300</v>
      </c>
      <c r="C18" s="316">
        <v>2.52E-2</v>
      </c>
      <c r="D18" s="320">
        <v>0.13</v>
      </c>
      <c r="E18" s="321">
        <v>0.12</v>
      </c>
      <c r="F18" s="320">
        <v>0.14000000000000001</v>
      </c>
      <c r="G18" s="320">
        <v>0.13</v>
      </c>
      <c r="H18" s="322">
        <v>0.21</v>
      </c>
      <c r="I18" s="321">
        <v>0.18</v>
      </c>
      <c r="J18" s="320">
        <v>0.26</v>
      </c>
      <c r="K18" s="320">
        <v>0.19</v>
      </c>
      <c r="L18" s="322">
        <v>0.25</v>
      </c>
      <c r="M18" s="321">
        <v>0.18</v>
      </c>
      <c r="N18" s="320">
        <v>0.31</v>
      </c>
      <c r="O18" s="321">
        <v>0.23</v>
      </c>
    </row>
    <row r="19" spans="2:15" ht="19.5" customHeight="1" x14ac:dyDescent="0.25">
      <c r="B19" s="310" t="s">
        <v>471</v>
      </c>
      <c r="C19" s="316">
        <v>2.1999999999999999E-2</v>
      </c>
      <c r="D19" s="320">
        <v>0</v>
      </c>
      <c r="E19" s="321">
        <v>0</v>
      </c>
      <c r="F19" s="320">
        <v>0.04</v>
      </c>
      <c r="G19" s="320">
        <v>0.04</v>
      </c>
      <c r="H19" s="322">
        <v>0.12</v>
      </c>
      <c r="I19" s="321">
        <v>0.1</v>
      </c>
      <c r="J19" s="320">
        <v>0.26</v>
      </c>
      <c r="K19" s="320">
        <v>0.19</v>
      </c>
      <c r="L19" s="322">
        <v>0.33</v>
      </c>
      <c r="M19" s="321">
        <v>0.24</v>
      </c>
      <c r="N19" s="320">
        <v>0.18</v>
      </c>
      <c r="O19" s="321">
        <v>0.13</v>
      </c>
    </row>
    <row r="20" spans="2:15" ht="19.5" customHeight="1" x14ac:dyDescent="0.25">
      <c r="B20" s="310" t="s">
        <v>276</v>
      </c>
      <c r="C20" s="316">
        <v>3.44E-2</v>
      </c>
      <c r="D20" s="320">
        <v>0</v>
      </c>
      <c r="E20" s="321">
        <v>0</v>
      </c>
      <c r="F20" s="320">
        <v>0.38</v>
      </c>
      <c r="G20" s="320">
        <v>0.36</v>
      </c>
      <c r="H20" s="322">
        <v>0.56000000000000005</v>
      </c>
      <c r="I20" s="321">
        <v>0.49</v>
      </c>
      <c r="J20" s="320">
        <v>0.72</v>
      </c>
      <c r="K20" s="320">
        <v>0.51</v>
      </c>
      <c r="L20" s="322">
        <v>0.74</v>
      </c>
      <c r="M20" s="321">
        <v>0.54</v>
      </c>
      <c r="N20" s="320">
        <v>0.96</v>
      </c>
      <c r="O20" s="321">
        <v>0.69</v>
      </c>
    </row>
    <row r="21" spans="2:15" ht="19.5" customHeight="1" x14ac:dyDescent="0.25">
      <c r="B21" s="310" t="s">
        <v>272</v>
      </c>
      <c r="C21" s="316">
        <v>2.6499999999999999E-2</v>
      </c>
      <c r="D21" s="320">
        <v>0</v>
      </c>
      <c r="E21" s="321">
        <v>0</v>
      </c>
      <c r="F21" s="320">
        <v>0.45</v>
      </c>
      <c r="G21" s="320">
        <v>0.43</v>
      </c>
      <c r="H21" s="322">
        <v>0.76</v>
      </c>
      <c r="I21" s="321">
        <v>0.66</v>
      </c>
      <c r="J21" s="320">
        <v>1.38</v>
      </c>
      <c r="K21" s="320">
        <v>0.98</v>
      </c>
      <c r="L21" s="322">
        <v>1.1200000000000001</v>
      </c>
      <c r="M21" s="321">
        <v>0.82</v>
      </c>
      <c r="N21" s="320">
        <v>1.17</v>
      </c>
      <c r="O21" s="321">
        <v>0.85</v>
      </c>
    </row>
    <row r="22" spans="2:15" ht="19.5" customHeight="1" x14ac:dyDescent="0.25">
      <c r="B22" s="310" t="s">
        <v>57</v>
      </c>
      <c r="C22" s="316">
        <v>8.6999999999999994E-3</v>
      </c>
      <c r="D22" s="320">
        <v>0.15</v>
      </c>
      <c r="E22" s="321">
        <v>0.14000000000000001</v>
      </c>
      <c r="F22" s="320">
        <v>0.38</v>
      </c>
      <c r="G22" s="320">
        <v>0.36</v>
      </c>
      <c r="H22" s="322">
        <v>0.28999999999999998</v>
      </c>
      <c r="I22" s="321">
        <v>0.25</v>
      </c>
      <c r="J22" s="320">
        <v>0.73</v>
      </c>
      <c r="K22" s="320">
        <v>0.51</v>
      </c>
      <c r="L22" s="322">
        <v>0.62</v>
      </c>
      <c r="M22" s="321">
        <v>0.45</v>
      </c>
      <c r="N22" s="320">
        <v>0.65</v>
      </c>
      <c r="O22" s="321">
        <v>0.47</v>
      </c>
    </row>
    <row r="23" spans="2:15" ht="19.5" customHeight="1" x14ac:dyDescent="0.25">
      <c r="B23" s="310" t="s">
        <v>265</v>
      </c>
      <c r="C23" s="316">
        <v>1.49E-2</v>
      </c>
      <c r="D23" s="320">
        <v>0.18</v>
      </c>
      <c r="E23" s="321">
        <v>0.16</v>
      </c>
      <c r="F23" s="320">
        <v>0.21</v>
      </c>
      <c r="G23" s="320">
        <v>0.2</v>
      </c>
      <c r="H23" s="322">
        <v>0.5</v>
      </c>
      <c r="I23" s="321">
        <v>0.44</v>
      </c>
      <c r="J23" s="320">
        <v>0.67</v>
      </c>
      <c r="K23" s="320">
        <v>0.47</v>
      </c>
      <c r="L23" s="322">
        <v>0.84</v>
      </c>
      <c r="M23" s="321">
        <v>0.61</v>
      </c>
      <c r="N23" s="320">
        <v>0.66</v>
      </c>
      <c r="O23" s="321">
        <v>0.48</v>
      </c>
    </row>
    <row r="24" spans="2:15" ht="19.5" customHeight="1" x14ac:dyDescent="0.25">
      <c r="B24" s="310" t="s">
        <v>263</v>
      </c>
      <c r="C24" s="316">
        <v>1.84E-2</v>
      </c>
      <c r="D24" s="320">
        <v>0</v>
      </c>
      <c r="E24" s="321">
        <v>0</v>
      </c>
      <c r="F24" s="320">
        <v>0.37</v>
      </c>
      <c r="G24" s="320">
        <v>0.35</v>
      </c>
      <c r="H24" s="322">
        <v>0.45</v>
      </c>
      <c r="I24" s="321">
        <v>0.4</v>
      </c>
      <c r="J24" s="320">
        <v>1.1499999999999999</v>
      </c>
      <c r="K24" s="320">
        <v>0.81</v>
      </c>
      <c r="L24" s="322">
        <v>0.91</v>
      </c>
      <c r="M24" s="321">
        <v>0.66</v>
      </c>
      <c r="N24" s="320">
        <v>0.95</v>
      </c>
      <c r="O24" s="321">
        <v>0.69</v>
      </c>
    </row>
    <row r="25" spans="2:15" ht="19.5" customHeight="1" x14ac:dyDescent="0.25">
      <c r="B25" s="310" t="s">
        <v>260</v>
      </c>
      <c r="C25" s="316">
        <v>6.1999999999999998E-3</v>
      </c>
      <c r="D25" s="320">
        <v>7.0000000000000007E-2</v>
      </c>
      <c r="E25" s="321">
        <v>7.0000000000000007E-2</v>
      </c>
      <c r="F25" s="320">
        <v>0.13</v>
      </c>
      <c r="G25" s="320">
        <v>0.13</v>
      </c>
      <c r="H25" s="322">
        <v>0.13</v>
      </c>
      <c r="I25" s="321">
        <v>0.12</v>
      </c>
      <c r="J25" s="320">
        <v>0.35</v>
      </c>
      <c r="K25" s="320">
        <v>0.25</v>
      </c>
      <c r="L25" s="322">
        <v>0.26</v>
      </c>
      <c r="M25" s="321">
        <v>0.19</v>
      </c>
      <c r="N25" s="320">
        <v>0.38</v>
      </c>
      <c r="O25" s="321">
        <v>0.28000000000000003</v>
      </c>
    </row>
    <row r="26" spans="2:15" ht="19.5" customHeight="1" x14ac:dyDescent="0.25">
      <c r="B26" s="310" t="s">
        <v>54</v>
      </c>
      <c r="C26" s="316">
        <v>1.6799999999999999E-2</v>
      </c>
      <c r="D26" s="320">
        <v>0</v>
      </c>
      <c r="E26" s="321">
        <v>0</v>
      </c>
      <c r="F26" s="320">
        <v>0</v>
      </c>
      <c r="G26" s="320">
        <v>0</v>
      </c>
      <c r="H26" s="322">
        <v>0.15</v>
      </c>
      <c r="I26" s="321">
        <v>0.13</v>
      </c>
      <c r="J26" s="320">
        <v>0.26</v>
      </c>
      <c r="K26" s="320">
        <v>0.19</v>
      </c>
      <c r="L26" s="322">
        <v>0.17</v>
      </c>
      <c r="M26" s="321">
        <v>0.12</v>
      </c>
      <c r="N26" s="320">
        <v>0</v>
      </c>
      <c r="O26" s="321">
        <v>0</v>
      </c>
    </row>
    <row r="27" spans="2:15" ht="19.5" customHeight="1" x14ac:dyDescent="0.25">
      <c r="B27" s="310" t="s">
        <v>55</v>
      </c>
      <c r="C27" s="316">
        <v>1.8800000000000001E-2</v>
      </c>
      <c r="D27" s="320">
        <v>0.13</v>
      </c>
      <c r="E27" s="321">
        <v>0.12</v>
      </c>
      <c r="F27" s="320">
        <v>0.96</v>
      </c>
      <c r="G27" s="320">
        <v>0.92</v>
      </c>
      <c r="H27" s="322">
        <v>1.42</v>
      </c>
      <c r="I27" s="321">
        <v>1.25</v>
      </c>
      <c r="J27" s="320">
        <v>2.5</v>
      </c>
      <c r="K27" s="320">
        <v>1.78</v>
      </c>
      <c r="L27" s="322">
        <v>2.39</v>
      </c>
      <c r="M27" s="321">
        <v>1.74</v>
      </c>
      <c r="N27" s="320">
        <v>2.48</v>
      </c>
      <c r="O27" s="321">
        <v>1.8</v>
      </c>
    </row>
    <row r="28" spans="2:15" ht="19.5" customHeight="1" x14ac:dyDescent="0.25">
      <c r="B28" s="310" t="s">
        <v>302</v>
      </c>
      <c r="C28" s="316">
        <v>1.7100000000000001E-2</v>
      </c>
      <c r="D28" s="320">
        <v>0.3</v>
      </c>
      <c r="E28" s="321">
        <v>0.28000000000000003</v>
      </c>
      <c r="F28" s="320">
        <v>0.73</v>
      </c>
      <c r="G28" s="320">
        <v>0.7</v>
      </c>
      <c r="H28" s="322">
        <v>1.1200000000000001</v>
      </c>
      <c r="I28" s="321">
        <v>0.98</v>
      </c>
      <c r="J28" s="320">
        <v>1.42</v>
      </c>
      <c r="K28" s="320">
        <v>1.01</v>
      </c>
      <c r="L28" s="322">
        <v>0.74</v>
      </c>
      <c r="M28" s="321">
        <v>0.54</v>
      </c>
      <c r="N28" s="320">
        <v>1.06</v>
      </c>
      <c r="O28" s="321">
        <v>0.77</v>
      </c>
    </row>
    <row r="29" spans="2:15" ht="19.5" customHeight="1" x14ac:dyDescent="0.25">
      <c r="B29" s="310" t="s">
        <v>250</v>
      </c>
      <c r="C29" s="316">
        <v>1.4500000000000001E-2</v>
      </c>
      <c r="D29" s="320">
        <v>0</v>
      </c>
      <c r="E29" s="321">
        <v>0</v>
      </c>
      <c r="F29" s="320">
        <v>0.1</v>
      </c>
      <c r="G29" s="320">
        <v>0.1</v>
      </c>
      <c r="H29" s="322">
        <v>0.28999999999999998</v>
      </c>
      <c r="I29" s="321">
        <v>0.26</v>
      </c>
      <c r="J29" s="320">
        <v>0.9</v>
      </c>
      <c r="K29" s="320">
        <v>0.64</v>
      </c>
      <c r="L29" s="322">
        <v>0.56999999999999995</v>
      </c>
      <c r="M29" s="321">
        <v>0.42</v>
      </c>
      <c r="N29" s="320">
        <v>0.39</v>
      </c>
      <c r="O29" s="321">
        <v>0.28000000000000003</v>
      </c>
    </row>
    <row r="30" spans="2:15" ht="19.5" customHeight="1" x14ac:dyDescent="0.25">
      <c r="B30" s="310" t="s">
        <v>303</v>
      </c>
      <c r="C30" s="316">
        <v>1.44E-2</v>
      </c>
      <c r="D30" s="320">
        <v>0.08</v>
      </c>
      <c r="E30" s="321">
        <v>0.08</v>
      </c>
      <c r="F30" s="320">
        <v>0.42</v>
      </c>
      <c r="G30" s="320">
        <v>0.4</v>
      </c>
      <c r="H30" s="322">
        <v>0.59</v>
      </c>
      <c r="I30" s="321">
        <v>0.52</v>
      </c>
      <c r="J30" s="320">
        <v>1.23</v>
      </c>
      <c r="K30" s="320">
        <v>0.87</v>
      </c>
      <c r="L30" s="322">
        <v>1.1599999999999999</v>
      </c>
      <c r="M30" s="321">
        <v>0.85</v>
      </c>
      <c r="N30" s="320">
        <v>0.74</v>
      </c>
      <c r="O30" s="321">
        <v>0.54</v>
      </c>
    </row>
    <row r="31" spans="2:15" ht="19.5" customHeight="1" x14ac:dyDescent="0.25">
      <c r="B31" s="310" t="s">
        <v>358</v>
      </c>
      <c r="C31" s="316">
        <v>8.0999999999999996E-3</v>
      </c>
      <c r="D31" s="320">
        <v>0</v>
      </c>
      <c r="E31" s="321">
        <v>0</v>
      </c>
      <c r="F31" s="320">
        <v>0.04</v>
      </c>
      <c r="G31" s="320">
        <v>0.04</v>
      </c>
      <c r="H31" s="322">
        <v>0.1</v>
      </c>
      <c r="I31" s="321">
        <v>0.08</v>
      </c>
      <c r="J31" s="320">
        <v>0.17</v>
      </c>
      <c r="K31" s="320">
        <v>0.12</v>
      </c>
      <c r="L31" s="322">
        <v>0.12</v>
      </c>
      <c r="M31" s="321">
        <v>0.09</v>
      </c>
      <c r="N31" s="320">
        <v>0.13</v>
      </c>
      <c r="O31" s="321">
        <v>0.09</v>
      </c>
    </row>
    <row r="32" spans="2:15" ht="19.5" customHeight="1" x14ac:dyDescent="0.25">
      <c r="B32" s="310" t="s">
        <v>243</v>
      </c>
      <c r="C32" s="316">
        <v>2.69E-2</v>
      </c>
      <c r="D32" s="320">
        <v>0.59</v>
      </c>
      <c r="E32" s="321">
        <v>0.54</v>
      </c>
      <c r="F32" s="320">
        <v>0.89</v>
      </c>
      <c r="G32" s="320">
        <v>0.85</v>
      </c>
      <c r="H32" s="322">
        <v>1.37</v>
      </c>
      <c r="I32" s="321">
        <v>1.2</v>
      </c>
      <c r="J32" s="320">
        <v>2.4</v>
      </c>
      <c r="K32" s="320">
        <v>1.71</v>
      </c>
      <c r="L32" s="322">
        <v>2.25</v>
      </c>
      <c r="M32" s="321">
        <v>1.64</v>
      </c>
      <c r="N32" s="320">
        <v>2.36</v>
      </c>
      <c r="O32" s="321">
        <v>1.71</v>
      </c>
    </row>
    <row r="33" spans="2:15" ht="19.5" customHeight="1" x14ac:dyDescent="0.25">
      <c r="B33" s="310" t="s">
        <v>241</v>
      </c>
      <c r="C33" s="316">
        <v>1.7299999999999999E-2</v>
      </c>
      <c r="D33" s="320">
        <v>0.38</v>
      </c>
      <c r="E33" s="321">
        <v>0.35</v>
      </c>
      <c r="F33" s="320">
        <v>0.5</v>
      </c>
      <c r="G33" s="320">
        <v>0.47</v>
      </c>
      <c r="H33" s="322">
        <v>0.88</v>
      </c>
      <c r="I33" s="321">
        <v>0.77</v>
      </c>
      <c r="J33" s="320">
        <v>1.55</v>
      </c>
      <c r="K33" s="320">
        <v>1.1000000000000001</v>
      </c>
      <c r="L33" s="322">
        <v>1.45</v>
      </c>
      <c r="M33" s="321">
        <v>1.06</v>
      </c>
      <c r="N33" s="320">
        <v>1.52</v>
      </c>
      <c r="O33" s="321">
        <v>1.1000000000000001</v>
      </c>
    </row>
    <row r="34" spans="2:15" ht="19.5" customHeight="1" x14ac:dyDescent="0.25">
      <c r="B34" s="310" t="s">
        <v>240</v>
      </c>
      <c r="C34" s="316">
        <v>9.7999999999999997E-3</v>
      </c>
      <c r="D34" s="320">
        <v>0.16</v>
      </c>
      <c r="E34" s="321">
        <v>0.15</v>
      </c>
      <c r="F34" s="320">
        <v>0.39</v>
      </c>
      <c r="G34" s="320">
        <v>0.37</v>
      </c>
      <c r="H34" s="322">
        <v>1.61</v>
      </c>
      <c r="I34" s="321">
        <v>1.4</v>
      </c>
      <c r="J34" s="320">
        <v>1.22</v>
      </c>
      <c r="K34" s="320">
        <v>0.87</v>
      </c>
      <c r="L34" s="322">
        <v>0.92</v>
      </c>
      <c r="M34" s="321">
        <v>0.67</v>
      </c>
      <c r="N34" s="320">
        <v>1.82</v>
      </c>
      <c r="O34" s="321">
        <v>1.32</v>
      </c>
    </row>
    <row r="35" spans="2:15" ht="19.5" customHeight="1" x14ac:dyDescent="0.25">
      <c r="B35" s="310" t="s">
        <v>238</v>
      </c>
      <c r="C35" s="316">
        <v>2.0299999999999999E-2</v>
      </c>
      <c r="D35" s="320">
        <v>0.28999999999999998</v>
      </c>
      <c r="E35" s="321">
        <v>0.27</v>
      </c>
      <c r="F35" s="320">
        <v>0.57999999999999996</v>
      </c>
      <c r="G35" s="320">
        <v>0.55000000000000004</v>
      </c>
      <c r="H35" s="322">
        <v>1.01</v>
      </c>
      <c r="I35" s="321">
        <v>0.88</v>
      </c>
      <c r="J35" s="320">
        <v>1.77</v>
      </c>
      <c r="K35" s="320">
        <v>1.26</v>
      </c>
      <c r="L35" s="322">
        <v>2.17</v>
      </c>
      <c r="M35" s="321">
        <v>1.58</v>
      </c>
      <c r="N35" s="320">
        <v>2.93</v>
      </c>
      <c r="O35" s="321">
        <v>2.13</v>
      </c>
    </row>
    <row r="36" spans="2:15" ht="19.5" customHeight="1" x14ac:dyDescent="0.25">
      <c r="B36" s="310" t="s">
        <v>472</v>
      </c>
      <c r="C36" s="316">
        <v>1.2200000000000001E-2</v>
      </c>
      <c r="D36" s="320">
        <v>0.2</v>
      </c>
      <c r="E36" s="321">
        <v>0.19</v>
      </c>
      <c r="F36" s="320">
        <v>0.49</v>
      </c>
      <c r="G36" s="320">
        <v>0.46</v>
      </c>
      <c r="H36" s="322">
        <v>0.85</v>
      </c>
      <c r="I36" s="321">
        <v>0.74</v>
      </c>
      <c r="J36" s="320">
        <v>1.26</v>
      </c>
      <c r="K36" s="320">
        <v>0.9</v>
      </c>
      <c r="L36" s="322">
        <v>1.2</v>
      </c>
      <c r="M36" s="321">
        <v>0.87</v>
      </c>
      <c r="N36" s="320">
        <v>1.25</v>
      </c>
      <c r="O36" s="321">
        <v>0.91</v>
      </c>
    </row>
    <row r="37" spans="2:15" ht="19.5" customHeight="1" x14ac:dyDescent="0.25">
      <c r="B37" s="310" t="s">
        <v>275</v>
      </c>
      <c r="C37" s="316">
        <v>9.9199999999999997E-2</v>
      </c>
      <c r="D37" s="320">
        <v>0</v>
      </c>
      <c r="E37" s="321">
        <v>0</v>
      </c>
      <c r="F37" s="320">
        <v>0</v>
      </c>
      <c r="G37" s="320">
        <v>0</v>
      </c>
      <c r="H37" s="322">
        <v>0.73</v>
      </c>
      <c r="I37" s="321">
        <v>0.64</v>
      </c>
      <c r="J37" s="320">
        <v>0.88</v>
      </c>
      <c r="K37" s="320">
        <v>0.62</v>
      </c>
      <c r="L37" s="322">
        <v>0.88</v>
      </c>
      <c r="M37" s="321">
        <v>0.64</v>
      </c>
      <c r="N37" s="320">
        <v>0</v>
      </c>
      <c r="O37" s="321">
        <v>0</v>
      </c>
    </row>
    <row r="38" spans="2:15" ht="19.5" customHeight="1" x14ac:dyDescent="0.25">
      <c r="B38" s="310" t="s">
        <v>307</v>
      </c>
      <c r="C38" s="316">
        <v>4.1300000000000003E-2</v>
      </c>
      <c r="D38" s="320">
        <v>0.73</v>
      </c>
      <c r="E38" s="321">
        <v>0.67</v>
      </c>
      <c r="F38" s="320">
        <v>0.71</v>
      </c>
      <c r="G38" s="320">
        <v>0.67</v>
      </c>
      <c r="H38" s="322">
        <v>1.1499999999999999</v>
      </c>
      <c r="I38" s="321">
        <v>1.01</v>
      </c>
      <c r="J38" s="320">
        <v>2.19</v>
      </c>
      <c r="K38" s="320">
        <v>1.55</v>
      </c>
      <c r="L38" s="322">
        <v>1.77</v>
      </c>
      <c r="M38" s="321">
        <v>1.29</v>
      </c>
      <c r="N38" s="320">
        <v>2.13</v>
      </c>
      <c r="O38" s="321">
        <v>1.54</v>
      </c>
    </row>
    <row r="39" spans="2:15" ht="19.5" customHeight="1" x14ac:dyDescent="0.25">
      <c r="B39" s="310" t="s">
        <v>360</v>
      </c>
      <c r="C39" s="316">
        <v>8.7499999999999994E-2</v>
      </c>
      <c r="D39" s="320">
        <v>1.55</v>
      </c>
      <c r="E39" s="321">
        <v>1.42</v>
      </c>
      <c r="F39" s="320">
        <v>1.49</v>
      </c>
      <c r="G39" s="320">
        <v>1.42</v>
      </c>
      <c r="H39" s="322">
        <v>2.4300000000000002</v>
      </c>
      <c r="I39" s="321">
        <v>2.13</v>
      </c>
      <c r="J39" s="320">
        <v>4.63</v>
      </c>
      <c r="K39" s="320">
        <v>3.29</v>
      </c>
      <c r="L39" s="322">
        <v>3.62</v>
      </c>
      <c r="M39" s="321">
        <v>2.64</v>
      </c>
      <c r="N39" s="320">
        <v>1.8</v>
      </c>
      <c r="O39" s="321">
        <v>1.31</v>
      </c>
    </row>
    <row r="40" spans="2:15" ht="19.5" customHeight="1" x14ac:dyDescent="0.25">
      <c r="B40" s="310" t="s">
        <v>308</v>
      </c>
      <c r="C40" s="316">
        <v>6.4299999999999996E-2</v>
      </c>
      <c r="D40" s="320">
        <v>0</v>
      </c>
      <c r="E40" s="321">
        <v>0</v>
      </c>
      <c r="F40" s="320">
        <v>0.55000000000000004</v>
      </c>
      <c r="G40" s="320">
        <v>0.52</v>
      </c>
      <c r="H40" s="322">
        <v>0.87</v>
      </c>
      <c r="I40" s="321">
        <v>0.76</v>
      </c>
      <c r="J40" s="320">
        <v>1.74</v>
      </c>
      <c r="K40" s="320">
        <v>1.23</v>
      </c>
      <c r="L40" s="322">
        <v>1.08</v>
      </c>
      <c r="M40" s="321">
        <v>0.79</v>
      </c>
      <c r="N40" s="320">
        <v>0.99</v>
      </c>
      <c r="O40" s="321">
        <v>0.72</v>
      </c>
    </row>
    <row r="41" spans="2:15" ht="19.5" customHeight="1" x14ac:dyDescent="0.25">
      <c r="B41" s="310" t="s">
        <v>473</v>
      </c>
      <c r="C41" s="316">
        <v>4.5900000000000003E-2</v>
      </c>
      <c r="D41" s="320">
        <v>0</v>
      </c>
      <c r="E41" s="321">
        <v>0</v>
      </c>
      <c r="F41" s="320">
        <v>0.39</v>
      </c>
      <c r="G41" s="320">
        <v>0.37</v>
      </c>
      <c r="H41" s="322">
        <v>0.98</v>
      </c>
      <c r="I41" s="321">
        <v>0.85</v>
      </c>
      <c r="J41" s="320">
        <v>1.81</v>
      </c>
      <c r="K41" s="320">
        <v>1.29</v>
      </c>
      <c r="L41" s="322">
        <v>1.31</v>
      </c>
      <c r="M41" s="321">
        <v>0.96</v>
      </c>
      <c r="N41" s="320">
        <v>0.71</v>
      </c>
      <c r="O41" s="321">
        <v>0.51</v>
      </c>
    </row>
    <row r="42" spans="2:15" ht="19.5" customHeight="1" x14ac:dyDescent="0.25">
      <c r="B42" s="310" t="s">
        <v>309</v>
      </c>
      <c r="C42" s="316">
        <v>0.1177</v>
      </c>
      <c r="D42" s="320">
        <v>0</v>
      </c>
      <c r="E42" s="321">
        <v>0</v>
      </c>
      <c r="F42" s="320">
        <v>0.41</v>
      </c>
      <c r="G42" s="320">
        <v>0.39</v>
      </c>
      <c r="H42" s="322">
        <v>1.45</v>
      </c>
      <c r="I42" s="321">
        <v>1.27</v>
      </c>
      <c r="J42" s="320">
        <v>0.61</v>
      </c>
      <c r="K42" s="320">
        <v>0.43</v>
      </c>
      <c r="L42" s="322">
        <v>0.57999999999999996</v>
      </c>
      <c r="M42" s="321">
        <v>0.42</v>
      </c>
      <c r="N42" s="320">
        <v>0</v>
      </c>
      <c r="O42" s="321">
        <v>0</v>
      </c>
    </row>
    <row r="43" spans="2:15" ht="19.5" customHeight="1" x14ac:dyDescent="0.25">
      <c r="B43" s="310" t="s">
        <v>310</v>
      </c>
      <c r="C43" s="316">
        <v>9.5299999999999996E-2</v>
      </c>
      <c r="D43" s="320">
        <v>0.72</v>
      </c>
      <c r="E43" s="321">
        <v>0.66</v>
      </c>
      <c r="F43" s="320">
        <v>1.34</v>
      </c>
      <c r="G43" s="320">
        <v>1.27</v>
      </c>
      <c r="H43" s="322">
        <v>3.52</v>
      </c>
      <c r="I43" s="321">
        <v>3.07</v>
      </c>
      <c r="J43" s="320">
        <v>1.98</v>
      </c>
      <c r="K43" s="320">
        <v>1.4</v>
      </c>
      <c r="L43" s="322">
        <v>3.29</v>
      </c>
      <c r="M43" s="321">
        <v>2.4</v>
      </c>
      <c r="N43" s="320">
        <v>3.93</v>
      </c>
      <c r="O43" s="321">
        <v>2.85</v>
      </c>
    </row>
    <row r="44" spans="2:15" ht="19.5" customHeight="1" x14ac:dyDescent="0.25">
      <c r="B44" s="310" t="s">
        <v>311</v>
      </c>
      <c r="C44" s="316">
        <v>1.21E-2</v>
      </c>
      <c r="D44" s="320">
        <v>0</v>
      </c>
      <c r="E44" s="321">
        <v>0</v>
      </c>
      <c r="F44" s="320">
        <v>3.65</v>
      </c>
      <c r="G44" s="320">
        <v>3.48</v>
      </c>
      <c r="H44" s="322">
        <v>4.97</v>
      </c>
      <c r="I44" s="321">
        <v>4.3499999999999996</v>
      </c>
      <c r="J44" s="320">
        <v>0</v>
      </c>
      <c r="K44" s="320">
        <v>0</v>
      </c>
      <c r="L44" s="322">
        <v>0</v>
      </c>
      <c r="M44" s="321">
        <v>0</v>
      </c>
      <c r="N44" s="320">
        <v>0</v>
      </c>
      <c r="O44" s="321">
        <v>0</v>
      </c>
    </row>
    <row r="45" spans="2:15" ht="19.5" customHeight="1" x14ac:dyDescent="0.25">
      <c r="B45" s="310" t="s">
        <v>218</v>
      </c>
      <c r="C45" s="316">
        <v>1.2200000000000001E-2</v>
      </c>
      <c r="D45" s="320">
        <v>0</v>
      </c>
      <c r="E45" s="321">
        <v>0</v>
      </c>
      <c r="F45" s="320">
        <v>0</v>
      </c>
      <c r="G45" s="320">
        <v>0</v>
      </c>
      <c r="H45" s="322">
        <v>0</v>
      </c>
      <c r="I45" s="321">
        <v>0</v>
      </c>
      <c r="J45" s="320">
        <v>5.07</v>
      </c>
      <c r="K45" s="320">
        <v>3.6</v>
      </c>
      <c r="L45" s="322">
        <v>4.8099999999999996</v>
      </c>
      <c r="M45" s="321">
        <v>3.51</v>
      </c>
      <c r="N45" s="320">
        <v>0</v>
      </c>
      <c r="O45" s="321">
        <v>0</v>
      </c>
    </row>
    <row r="46" spans="2:15" ht="19.5" customHeight="1" x14ac:dyDescent="0.25">
      <c r="B46" s="310" t="s">
        <v>474</v>
      </c>
      <c r="C46" s="316">
        <v>8.6999999999999994E-3</v>
      </c>
      <c r="D46" s="320">
        <v>3.82</v>
      </c>
      <c r="E46" s="321">
        <v>3.51</v>
      </c>
      <c r="F46" s="320">
        <v>0</v>
      </c>
      <c r="G46" s="320">
        <v>0</v>
      </c>
      <c r="H46" s="322">
        <v>0</v>
      </c>
      <c r="I46" s="321">
        <v>0</v>
      </c>
      <c r="J46" s="320">
        <v>0</v>
      </c>
      <c r="K46" s="320">
        <v>0</v>
      </c>
      <c r="L46" s="322">
        <v>0</v>
      </c>
      <c r="M46" s="321">
        <v>0</v>
      </c>
      <c r="N46" s="320">
        <v>0</v>
      </c>
      <c r="O46" s="321">
        <v>0</v>
      </c>
    </row>
    <row r="47" spans="2:15" ht="19.5" customHeight="1" x14ac:dyDescent="0.25">
      <c r="B47" s="310" t="s">
        <v>267</v>
      </c>
      <c r="C47" s="316">
        <v>1.84E-2</v>
      </c>
      <c r="D47" s="320">
        <v>0</v>
      </c>
      <c r="E47" s="321">
        <v>0</v>
      </c>
      <c r="F47" s="320">
        <v>0.26</v>
      </c>
      <c r="G47" s="320">
        <v>0.25</v>
      </c>
      <c r="H47" s="322">
        <v>1.51</v>
      </c>
      <c r="I47" s="321">
        <v>1.32</v>
      </c>
      <c r="J47" s="320">
        <v>0.82</v>
      </c>
      <c r="K47" s="320">
        <v>0.57999999999999996</v>
      </c>
      <c r="L47" s="322">
        <v>2.17</v>
      </c>
      <c r="M47" s="321">
        <v>1.58</v>
      </c>
      <c r="N47" s="320">
        <v>1.89</v>
      </c>
      <c r="O47" s="321">
        <v>1.37</v>
      </c>
    </row>
    <row r="48" spans="2:15" ht="19.5" customHeight="1" x14ac:dyDescent="0.25">
      <c r="B48" s="310" t="s">
        <v>361</v>
      </c>
      <c r="C48" s="316">
        <v>3.1600000000000003E-2</v>
      </c>
      <c r="D48" s="320">
        <v>4.78</v>
      </c>
      <c r="E48" s="321">
        <v>4.3899999999999997</v>
      </c>
      <c r="F48" s="320">
        <v>0</v>
      </c>
      <c r="G48" s="320">
        <v>0</v>
      </c>
      <c r="H48" s="322">
        <v>0</v>
      </c>
      <c r="I48" s="321">
        <v>0</v>
      </c>
      <c r="J48" s="320">
        <v>0</v>
      </c>
      <c r="K48" s="320">
        <v>0</v>
      </c>
      <c r="L48" s="322">
        <v>0</v>
      </c>
      <c r="M48" s="321">
        <v>0</v>
      </c>
      <c r="N48" s="320">
        <v>0</v>
      </c>
      <c r="O48" s="321">
        <v>0</v>
      </c>
    </row>
    <row r="49" spans="2:15" ht="19.5" customHeight="1" x14ac:dyDescent="0.25">
      <c r="B49" s="310" t="s">
        <v>475</v>
      </c>
      <c r="C49" s="316">
        <v>1.4800000000000001E-2</v>
      </c>
      <c r="D49" s="320">
        <v>0</v>
      </c>
      <c r="E49" s="321">
        <v>0</v>
      </c>
      <c r="F49" s="320">
        <v>0</v>
      </c>
      <c r="G49" s="320">
        <v>0</v>
      </c>
      <c r="H49" s="322">
        <v>0</v>
      </c>
      <c r="I49" s="321">
        <v>0</v>
      </c>
      <c r="J49" s="320">
        <v>0</v>
      </c>
      <c r="K49" s="320">
        <v>0</v>
      </c>
      <c r="L49" s="322">
        <v>0</v>
      </c>
      <c r="M49" s="321">
        <v>0</v>
      </c>
      <c r="N49" s="320">
        <v>7.32</v>
      </c>
      <c r="O49" s="321">
        <v>5.31</v>
      </c>
    </row>
    <row r="50" spans="2:15" ht="19.5" customHeight="1" x14ac:dyDescent="0.25">
      <c r="B50" s="310" t="s">
        <v>249</v>
      </c>
      <c r="C50" s="316">
        <v>2.5700000000000001E-2</v>
      </c>
      <c r="D50" s="320">
        <v>0.13</v>
      </c>
      <c r="E50" s="321">
        <v>0.12</v>
      </c>
      <c r="F50" s="320">
        <v>0.59</v>
      </c>
      <c r="G50" s="320">
        <v>0.56000000000000005</v>
      </c>
      <c r="H50" s="322">
        <v>0.53</v>
      </c>
      <c r="I50" s="321">
        <v>0.46</v>
      </c>
      <c r="J50" s="320">
        <v>0.69</v>
      </c>
      <c r="K50" s="320">
        <v>0.49</v>
      </c>
      <c r="L50" s="322">
        <v>0.66</v>
      </c>
      <c r="M50" s="321">
        <v>0.48</v>
      </c>
      <c r="N50" s="320">
        <v>0.69</v>
      </c>
      <c r="O50" s="321">
        <v>0.5</v>
      </c>
    </row>
    <row r="51" spans="2:15" ht="19.5" customHeight="1" x14ac:dyDescent="0.25">
      <c r="B51" s="310" t="s">
        <v>476</v>
      </c>
      <c r="C51" s="316">
        <v>2.3900000000000001E-2</v>
      </c>
      <c r="D51" s="320">
        <v>0.08</v>
      </c>
      <c r="E51" s="321">
        <v>7.0000000000000007E-2</v>
      </c>
      <c r="F51" s="320">
        <v>0.36</v>
      </c>
      <c r="G51" s="320">
        <v>0.34</v>
      </c>
      <c r="H51" s="322">
        <v>0.49</v>
      </c>
      <c r="I51" s="321">
        <v>0.43</v>
      </c>
      <c r="J51" s="320">
        <v>1.24</v>
      </c>
      <c r="K51" s="320">
        <v>0.88</v>
      </c>
      <c r="L51" s="322">
        <v>1.03</v>
      </c>
      <c r="M51" s="321">
        <v>0.75</v>
      </c>
      <c r="N51" s="320">
        <v>0.77</v>
      </c>
      <c r="O51" s="321">
        <v>0.56000000000000005</v>
      </c>
    </row>
    <row r="52" spans="2:15" ht="19.5" customHeight="1" thickBot="1" x14ac:dyDescent="0.3">
      <c r="B52" s="310" t="s">
        <v>242</v>
      </c>
      <c r="C52" s="317">
        <v>2.1499999999999998E-2</v>
      </c>
      <c r="D52" s="320">
        <v>0</v>
      </c>
      <c r="E52" s="321">
        <v>0</v>
      </c>
      <c r="F52" s="320">
        <v>0.32</v>
      </c>
      <c r="G52" s="320">
        <v>0.31</v>
      </c>
      <c r="H52" s="323">
        <v>0.35</v>
      </c>
      <c r="I52" s="324">
        <v>0.31</v>
      </c>
      <c r="J52" s="320">
        <v>0.67</v>
      </c>
      <c r="K52" s="320">
        <v>0.48</v>
      </c>
      <c r="L52" s="323">
        <v>0.53</v>
      </c>
      <c r="M52" s="324">
        <v>0.39</v>
      </c>
      <c r="N52" s="325">
        <v>0.33</v>
      </c>
      <c r="O52" s="324">
        <v>0.24</v>
      </c>
    </row>
    <row r="53" spans="2:15" ht="21.75" customHeight="1" thickBot="1" x14ac:dyDescent="0.3">
      <c r="B53" s="605" t="s">
        <v>477</v>
      </c>
      <c r="C53" s="606"/>
      <c r="D53" s="326">
        <v>15.09</v>
      </c>
      <c r="E53" s="326">
        <v>13.88</v>
      </c>
      <c r="F53" s="326">
        <v>19.73</v>
      </c>
      <c r="G53" s="326">
        <v>18.760000000000002</v>
      </c>
      <c r="H53" s="327">
        <v>35.6</v>
      </c>
      <c r="I53" s="327">
        <v>31.13</v>
      </c>
      <c r="J53" s="326">
        <v>50.05</v>
      </c>
      <c r="K53" s="326">
        <v>35.520000000000003</v>
      </c>
      <c r="L53" s="327">
        <v>45.12</v>
      </c>
      <c r="M53" s="327">
        <v>32.880000000000003</v>
      </c>
      <c r="N53" s="327">
        <v>45.97</v>
      </c>
      <c r="O53" s="327">
        <v>33.340000000000003</v>
      </c>
    </row>
    <row r="54" spans="2:15" ht="21.75" customHeight="1" thickBot="1" x14ac:dyDescent="0.3">
      <c r="B54" s="607" t="s">
        <v>478</v>
      </c>
      <c r="C54" s="608"/>
      <c r="D54" s="609">
        <v>2.29E-2</v>
      </c>
      <c r="E54" s="603"/>
      <c r="F54" s="602">
        <v>1.7899999999999999E-2</v>
      </c>
      <c r="G54" s="603"/>
      <c r="H54" s="602">
        <v>1.9400000000000001E-2</v>
      </c>
      <c r="I54" s="603"/>
      <c r="J54" s="602">
        <v>1.7500000000000002E-2</v>
      </c>
      <c r="K54" s="603"/>
      <c r="L54" s="602">
        <v>1.89E-2</v>
      </c>
      <c r="M54" s="603"/>
      <c r="N54" s="602">
        <v>2.0899999999999998E-2</v>
      </c>
      <c r="O54" s="603"/>
    </row>
    <row r="55" spans="2:15" ht="15" customHeight="1" x14ac:dyDescent="0.25">
      <c r="B55" s="604" t="s">
        <v>479</v>
      </c>
      <c r="C55" s="604"/>
      <c r="D55" s="604"/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604"/>
    </row>
    <row r="56" spans="2:15" ht="12" customHeight="1" x14ac:dyDescent="0.25">
      <c r="B56" s="600" t="s">
        <v>480</v>
      </c>
      <c r="C56" s="601"/>
      <c r="D56" s="601"/>
      <c r="E56" s="601"/>
      <c r="F56" s="601"/>
      <c r="G56" s="601"/>
      <c r="H56" s="601"/>
      <c r="I56" s="601"/>
      <c r="J56" s="601"/>
      <c r="K56" s="601"/>
      <c r="L56" s="601"/>
      <c r="M56" s="601"/>
      <c r="N56" s="601"/>
      <c r="O56" s="601"/>
    </row>
    <row r="57" spans="2:15" x14ac:dyDescent="0.25">
      <c r="B57" s="600" t="s">
        <v>481</v>
      </c>
      <c r="C57" s="601"/>
      <c r="D57" s="601"/>
      <c r="E57" s="601"/>
      <c r="F57" s="601"/>
      <c r="G57" s="601"/>
      <c r="H57" s="601"/>
      <c r="I57" s="601"/>
      <c r="J57" s="601"/>
      <c r="K57" s="601"/>
      <c r="L57" s="601"/>
      <c r="M57" s="601"/>
      <c r="N57" s="601"/>
      <c r="O57" s="601"/>
    </row>
    <row r="58" spans="2:15" ht="13.5" customHeight="1" x14ac:dyDescent="0.25">
      <c r="B58" s="600" t="s">
        <v>482</v>
      </c>
      <c r="C58" s="601"/>
      <c r="D58" s="601"/>
      <c r="E58" s="601"/>
      <c r="F58" s="601"/>
      <c r="G58" s="601"/>
      <c r="H58" s="601"/>
      <c r="I58" s="601"/>
      <c r="J58" s="601"/>
      <c r="K58" s="601"/>
      <c r="L58" s="601"/>
      <c r="M58" s="601"/>
      <c r="N58" s="601"/>
      <c r="O58" s="601"/>
    </row>
    <row r="59" spans="2:15" ht="16.5" customHeight="1" x14ac:dyDescent="0.25">
      <c r="B59" s="537" t="s">
        <v>588</v>
      </c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</row>
  </sheetData>
  <mergeCells count="26">
    <mergeCell ref="B58:O58"/>
    <mergeCell ref="B3:O3"/>
    <mergeCell ref="B59:O59"/>
    <mergeCell ref="L54:M54"/>
    <mergeCell ref="N54:O54"/>
    <mergeCell ref="B55:O55"/>
    <mergeCell ref="B56:O56"/>
    <mergeCell ref="B57:O57"/>
    <mergeCell ref="B53:C53"/>
    <mergeCell ref="B54:C54"/>
    <mergeCell ref="D54:E54"/>
    <mergeCell ref="F54:G54"/>
    <mergeCell ref="H54:I54"/>
    <mergeCell ref="J54:K54"/>
    <mergeCell ref="D5:E5"/>
    <mergeCell ref="F5:G5"/>
    <mergeCell ref="H5:I5"/>
    <mergeCell ref="J5:K5"/>
    <mergeCell ref="L5:M5"/>
    <mergeCell ref="N5:O5"/>
    <mergeCell ref="D4:E4"/>
    <mergeCell ref="F4:G4"/>
    <mergeCell ref="H4:I4"/>
    <mergeCell ref="J4:K4"/>
    <mergeCell ref="L4:M4"/>
    <mergeCell ref="N4:O4"/>
  </mergeCells>
  <printOptions horizontalCentered="1" verticalCentered="1"/>
  <pageMargins left="0.31496062992125984" right="0.51181102362204722" top="0.55118110236220474" bottom="0.55118110236220474" header="0.31496062992125984" footer="0.31496062992125984"/>
  <pageSetup scale="65" orientation="portrait" r:id="rId1"/>
  <headerFooter>
    <oddFooter>&amp;C&amp;P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9"/>
  <sheetViews>
    <sheetView showGridLines="0" zoomScaleNormal="100" workbookViewId="0">
      <selection activeCell="B7" sqref="B7"/>
    </sheetView>
  </sheetViews>
  <sheetFormatPr baseColWidth="10" defaultRowHeight="15" x14ac:dyDescent="0.25"/>
  <cols>
    <col min="1" max="1" width="3.5703125" style="15" customWidth="1"/>
    <col min="2" max="2" width="8.5703125" style="15" customWidth="1"/>
    <col min="3" max="6" width="17.28515625" style="15" customWidth="1"/>
    <col min="7" max="16384" width="11.42578125" style="15"/>
  </cols>
  <sheetData>
    <row r="2" spans="2:6" ht="18" customHeight="1" x14ac:dyDescent="0.25">
      <c r="B2" s="424" t="s">
        <v>605</v>
      </c>
      <c r="C2" s="459"/>
    </row>
    <row r="3" spans="2:6" ht="56.25" customHeight="1" thickBot="1" x14ac:dyDescent="0.3">
      <c r="B3" s="610" t="s">
        <v>619</v>
      </c>
      <c r="C3" s="610"/>
      <c r="D3" s="610"/>
      <c r="E3" s="610"/>
      <c r="F3" s="610"/>
    </row>
    <row r="4" spans="2:6" ht="17.25" thickTop="1" thickBot="1" x14ac:dyDescent="0.3">
      <c r="B4" s="611" t="s">
        <v>467</v>
      </c>
      <c r="C4" s="613" t="s">
        <v>368</v>
      </c>
      <c r="D4" s="614"/>
      <c r="E4" s="615" t="s">
        <v>369</v>
      </c>
      <c r="F4" s="614"/>
    </row>
    <row r="5" spans="2:6" ht="15.75" thickBot="1" x14ac:dyDescent="0.3">
      <c r="B5" s="612"/>
      <c r="C5" s="368" t="s">
        <v>287</v>
      </c>
      <c r="D5" s="406" t="s">
        <v>524</v>
      </c>
      <c r="E5" s="407" t="s">
        <v>287</v>
      </c>
      <c r="F5" s="406" t="s">
        <v>524</v>
      </c>
    </row>
    <row r="6" spans="2:6" ht="15.75" thickBot="1" x14ac:dyDescent="0.3">
      <c r="B6" s="408" t="s">
        <v>539</v>
      </c>
      <c r="C6" s="409" t="s">
        <v>296</v>
      </c>
      <c r="D6" s="410" t="s">
        <v>538</v>
      </c>
      <c r="E6" s="411" t="s">
        <v>296</v>
      </c>
      <c r="F6" s="410" t="s">
        <v>538</v>
      </c>
    </row>
    <row r="7" spans="2:6" ht="15.75" customHeight="1" x14ac:dyDescent="0.25">
      <c r="B7" s="412">
        <v>0</v>
      </c>
      <c r="C7" s="413">
        <v>659</v>
      </c>
      <c r="D7" s="414">
        <v>15.09</v>
      </c>
      <c r="E7" s="415">
        <v>606</v>
      </c>
      <c r="F7" s="414">
        <v>13.87</v>
      </c>
    </row>
    <row r="8" spans="2:6" ht="15.75" customHeight="1" x14ac:dyDescent="0.25">
      <c r="B8" s="416">
        <v>1</v>
      </c>
      <c r="C8" s="306">
        <v>890</v>
      </c>
      <c r="D8" s="319">
        <v>15.9</v>
      </c>
      <c r="E8" s="308">
        <v>828</v>
      </c>
      <c r="F8" s="319">
        <v>14.79</v>
      </c>
    </row>
    <row r="9" spans="2:6" ht="15.75" customHeight="1" x14ac:dyDescent="0.25">
      <c r="B9" s="416">
        <v>2</v>
      </c>
      <c r="C9" s="306">
        <v>1104</v>
      </c>
      <c r="D9" s="319">
        <v>19.72</v>
      </c>
      <c r="E9" s="308">
        <v>1050</v>
      </c>
      <c r="F9" s="319">
        <v>18.77</v>
      </c>
    </row>
    <row r="10" spans="2:6" ht="15.75" customHeight="1" x14ac:dyDescent="0.25">
      <c r="B10" s="416">
        <v>3</v>
      </c>
      <c r="C10" s="306">
        <v>1309</v>
      </c>
      <c r="D10" s="319">
        <v>23.38</v>
      </c>
      <c r="E10" s="308">
        <v>1169</v>
      </c>
      <c r="F10" s="319">
        <v>20.88</v>
      </c>
    </row>
    <row r="11" spans="2:6" ht="15.75" customHeight="1" x14ac:dyDescent="0.25">
      <c r="B11" s="416">
        <v>4</v>
      </c>
      <c r="C11" s="306">
        <v>1376</v>
      </c>
      <c r="D11" s="319">
        <v>26.64</v>
      </c>
      <c r="E11" s="308">
        <v>1234</v>
      </c>
      <c r="F11" s="319">
        <v>23.9</v>
      </c>
    </row>
    <row r="12" spans="2:6" ht="15.75" customHeight="1" x14ac:dyDescent="0.25">
      <c r="B12" s="416">
        <v>5</v>
      </c>
      <c r="C12" s="306">
        <v>1444</v>
      </c>
      <c r="D12" s="319">
        <v>27.96</v>
      </c>
      <c r="E12" s="308">
        <v>1284</v>
      </c>
      <c r="F12" s="319">
        <v>24.87</v>
      </c>
    </row>
    <row r="13" spans="2:6" ht="15.75" customHeight="1" x14ac:dyDescent="0.25">
      <c r="B13" s="416">
        <v>6</v>
      </c>
      <c r="C13" s="306">
        <v>1513</v>
      </c>
      <c r="D13" s="319">
        <v>29.31</v>
      </c>
      <c r="E13" s="308">
        <v>1336</v>
      </c>
      <c r="F13" s="319">
        <v>25.88</v>
      </c>
    </row>
    <row r="14" spans="2:6" ht="15.75" customHeight="1" x14ac:dyDescent="0.25">
      <c r="B14" s="416">
        <v>7</v>
      </c>
      <c r="C14" s="306">
        <v>1583</v>
      </c>
      <c r="D14" s="319">
        <v>30.65</v>
      </c>
      <c r="E14" s="308">
        <v>1390</v>
      </c>
      <c r="F14" s="319">
        <v>26.92</v>
      </c>
    </row>
    <row r="15" spans="2:6" ht="15.75" customHeight="1" x14ac:dyDescent="0.25">
      <c r="B15" s="416">
        <v>8</v>
      </c>
      <c r="C15" s="306">
        <v>1657</v>
      </c>
      <c r="D15" s="319">
        <v>32.090000000000003</v>
      </c>
      <c r="E15" s="308">
        <v>1453</v>
      </c>
      <c r="F15" s="319">
        <v>28.14</v>
      </c>
    </row>
    <row r="16" spans="2:6" ht="15.75" customHeight="1" x14ac:dyDescent="0.25">
      <c r="B16" s="416">
        <v>9</v>
      </c>
      <c r="C16" s="306">
        <v>1742</v>
      </c>
      <c r="D16" s="319">
        <v>33.74</v>
      </c>
      <c r="E16" s="308">
        <v>1525</v>
      </c>
      <c r="F16" s="319">
        <v>29.54</v>
      </c>
    </row>
    <row r="17" spans="2:6" ht="15.75" customHeight="1" x14ac:dyDescent="0.25">
      <c r="B17" s="416">
        <v>10</v>
      </c>
      <c r="C17" s="306">
        <v>1838</v>
      </c>
      <c r="D17" s="319">
        <v>35.6</v>
      </c>
      <c r="E17" s="308">
        <v>1607</v>
      </c>
      <c r="F17" s="319">
        <v>31.12</v>
      </c>
    </row>
    <row r="18" spans="2:6" ht="15.75" customHeight="1" x14ac:dyDescent="0.25">
      <c r="B18" s="416">
        <v>11</v>
      </c>
      <c r="C18" s="306">
        <v>1955</v>
      </c>
      <c r="D18" s="319">
        <v>37.86</v>
      </c>
      <c r="E18" s="308">
        <v>1697</v>
      </c>
      <c r="F18" s="319">
        <v>32.869999999999997</v>
      </c>
    </row>
    <row r="19" spans="2:6" ht="15.75" customHeight="1" x14ac:dyDescent="0.25">
      <c r="B19" s="416">
        <v>12</v>
      </c>
      <c r="C19" s="306">
        <v>2115</v>
      </c>
      <c r="D19" s="319">
        <v>40.97</v>
      </c>
      <c r="E19" s="308">
        <v>1785</v>
      </c>
      <c r="F19" s="319">
        <v>34.57</v>
      </c>
    </row>
    <row r="20" spans="2:6" ht="15.75" customHeight="1" x14ac:dyDescent="0.25">
      <c r="B20" s="416">
        <v>13</v>
      </c>
      <c r="C20" s="306">
        <v>2315</v>
      </c>
      <c r="D20" s="319">
        <v>44.83</v>
      </c>
      <c r="E20" s="308">
        <v>1853</v>
      </c>
      <c r="F20" s="319">
        <v>35.89</v>
      </c>
    </row>
    <row r="21" spans="2:6" ht="15.75" customHeight="1" x14ac:dyDescent="0.25">
      <c r="B21" s="416">
        <v>14</v>
      </c>
      <c r="C21" s="306">
        <v>2524</v>
      </c>
      <c r="D21" s="319">
        <v>44.08</v>
      </c>
      <c r="E21" s="308">
        <v>1891</v>
      </c>
      <c r="F21" s="319">
        <v>33.020000000000003</v>
      </c>
    </row>
    <row r="22" spans="2:6" ht="15.75" customHeight="1" x14ac:dyDescent="0.25">
      <c r="B22" s="416">
        <v>15</v>
      </c>
      <c r="C22" s="306">
        <v>2677</v>
      </c>
      <c r="D22" s="319">
        <v>46.75</v>
      </c>
      <c r="E22" s="308">
        <v>1904</v>
      </c>
      <c r="F22" s="319">
        <v>33.25</v>
      </c>
    </row>
    <row r="23" spans="2:6" ht="15.75" customHeight="1" x14ac:dyDescent="0.25">
      <c r="B23" s="416">
        <v>16</v>
      </c>
      <c r="C23" s="306">
        <v>2788</v>
      </c>
      <c r="D23" s="319">
        <v>48.68</v>
      </c>
      <c r="E23" s="308">
        <v>1947</v>
      </c>
      <c r="F23" s="319">
        <v>34</v>
      </c>
    </row>
    <row r="24" spans="2:6" ht="15.75" customHeight="1" x14ac:dyDescent="0.25">
      <c r="B24" s="416">
        <v>17</v>
      </c>
      <c r="C24" s="306">
        <v>2842</v>
      </c>
      <c r="D24" s="319">
        <v>49.62</v>
      </c>
      <c r="E24" s="308">
        <v>1990</v>
      </c>
      <c r="F24" s="319">
        <v>34.76</v>
      </c>
    </row>
    <row r="25" spans="2:6" ht="15.75" customHeight="1" x14ac:dyDescent="0.25">
      <c r="B25" s="416">
        <v>18</v>
      </c>
      <c r="C25" s="306">
        <v>2866</v>
      </c>
      <c r="D25" s="319">
        <v>50.04</v>
      </c>
      <c r="E25" s="308">
        <v>2034</v>
      </c>
      <c r="F25" s="319">
        <v>35.51</v>
      </c>
    </row>
    <row r="26" spans="2:6" ht="15.75" customHeight="1" x14ac:dyDescent="0.25">
      <c r="B26" s="416">
        <v>19</v>
      </c>
      <c r="C26" s="306">
        <v>2817</v>
      </c>
      <c r="D26" s="319">
        <v>49.19</v>
      </c>
      <c r="E26" s="308">
        <v>2077</v>
      </c>
      <c r="F26" s="319">
        <v>36.270000000000003</v>
      </c>
    </row>
    <row r="27" spans="2:6" ht="15.75" customHeight="1" x14ac:dyDescent="0.25">
      <c r="B27" s="416">
        <v>20</v>
      </c>
      <c r="C27" s="306">
        <v>2805</v>
      </c>
      <c r="D27" s="319">
        <v>48.98</v>
      </c>
      <c r="E27" s="308">
        <v>2067</v>
      </c>
      <c r="F27" s="319">
        <v>36.1</v>
      </c>
    </row>
    <row r="28" spans="2:6" ht="15.75" customHeight="1" x14ac:dyDescent="0.25">
      <c r="B28" s="416">
        <v>21</v>
      </c>
      <c r="C28" s="306">
        <v>2793</v>
      </c>
      <c r="D28" s="319">
        <v>48.77</v>
      </c>
      <c r="E28" s="308">
        <v>2058</v>
      </c>
      <c r="F28" s="319">
        <v>35.93</v>
      </c>
    </row>
    <row r="29" spans="2:6" ht="15.75" customHeight="1" x14ac:dyDescent="0.25">
      <c r="B29" s="416">
        <v>22</v>
      </c>
      <c r="C29" s="306">
        <v>2781</v>
      </c>
      <c r="D29" s="319">
        <v>48.56</v>
      </c>
      <c r="E29" s="308">
        <v>2048</v>
      </c>
      <c r="F29" s="319">
        <v>35.770000000000003</v>
      </c>
    </row>
    <row r="30" spans="2:6" ht="15.75" customHeight="1" x14ac:dyDescent="0.25">
      <c r="B30" s="416">
        <v>23</v>
      </c>
      <c r="C30" s="306">
        <v>2769</v>
      </c>
      <c r="D30" s="319">
        <v>48.35</v>
      </c>
      <c r="E30" s="308">
        <v>2039</v>
      </c>
      <c r="F30" s="319">
        <v>35.6</v>
      </c>
    </row>
    <row r="31" spans="2:6" ht="15.75" customHeight="1" x14ac:dyDescent="0.25">
      <c r="B31" s="416">
        <v>24</v>
      </c>
      <c r="C31" s="306">
        <v>2757</v>
      </c>
      <c r="D31" s="319">
        <v>48.13</v>
      </c>
      <c r="E31" s="308">
        <v>2029</v>
      </c>
      <c r="F31" s="319">
        <v>35.44</v>
      </c>
    </row>
    <row r="32" spans="2:6" ht="15.75" customHeight="1" x14ac:dyDescent="0.25">
      <c r="B32" s="416">
        <v>25</v>
      </c>
      <c r="C32" s="306">
        <v>2744</v>
      </c>
      <c r="D32" s="319">
        <v>47.92</v>
      </c>
      <c r="E32" s="308">
        <v>2020</v>
      </c>
      <c r="F32" s="319">
        <v>35.270000000000003</v>
      </c>
    </row>
    <row r="33" spans="2:6" ht="15.75" customHeight="1" x14ac:dyDescent="0.25">
      <c r="B33" s="416">
        <v>26</v>
      </c>
      <c r="C33" s="306">
        <v>2732</v>
      </c>
      <c r="D33" s="319">
        <v>47.71</v>
      </c>
      <c r="E33" s="308">
        <v>2010</v>
      </c>
      <c r="F33" s="319">
        <v>35.11</v>
      </c>
    </row>
    <row r="34" spans="2:6" ht="15.75" customHeight="1" x14ac:dyDescent="0.25">
      <c r="B34" s="416">
        <v>27</v>
      </c>
      <c r="C34" s="306">
        <v>2720</v>
      </c>
      <c r="D34" s="319">
        <v>47.5</v>
      </c>
      <c r="E34" s="308">
        <v>2001</v>
      </c>
      <c r="F34" s="319">
        <v>34.94</v>
      </c>
    </row>
    <row r="35" spans="2:6" ht="15.75" customHeight="1" x14ac:dyDescent="0.25">
      <c r="B35" s="416">
        <v>28</v>
      </c>
      <c r="C35" s="306">
        <v>2708</v>
      </c>
      <c r="D35" s="319">
        <v>47.29</v>
      </c>
      <c r="E35" s="308">
        <v>1991</v>
      </c>
      <c r="F35" s="319">
        <v>34.770000000000003</v>
      </c>
    </row>
    <row r="36" spans="2:6" ht="15.75" customHeight="1" x14ac:dyDescent="0.25">
      <c r="B36" s="416">
        <v>29</v>
      </c>
      <c r="C36" s="306">
        <v>2696</v>
      </c>
      <c r="D36" s="319">
        <v>47.08</v>
      </c>
      <c r="E36" s="308">
        <v>1982</v>
      </c>
      <c r="F36" s="319">
        <v>34.61</v>
      </c>
    </row>
    <row r="37" spans="2:6" ht="15.75" customHeight="1" x14ac:dyDescent="0.25">
      <c r="B37" s="416">
        <v>30</v>
      </c>
      <c r="C37" s="306">
        <v>2684</v>
      </c>
      <c r="D37" s="319">
        <v>46.87</v>
      </c>
      <c r="E37" s="308">
        <v>1973</v>
      </c>
      <c r="F37" s="319">
        <v>34.44</v>
      </c>
    </row>
    <row r="38" spans="2:6" ht="15.75" customHeight="1" x14ac:dyDescent="0.25">
      <c r="B38" s="416">
        <v>31</v>
      </c>
      <c r="C38" s="306">
        <v>2672</v>
      </c>
      <c r="D38" s="319">
        <v>46.66</v>
      </c>
      <c r="E38" s="308">
        <v>1963</v>
      </c>
      <c r="F38" s="319">
        <v>34.28</v>
      </c>
    </row>
    <row r="39" spans="2:6" ht="15.75" customHeight="1" x14ac:dyDescent="0.25">
      <c r="B39" s="416">
        <v>32</v>
      </c>
      <c r="C39" s="306">
        <v>2660</v>
      </c>
      <c r="D39" s="319">
        <v>46.45</v>
      </c>
      <c r="E39" s="308">
        <v>1954</v>
      </c>
      <c r="F39" s="319">
        <v>34.11</v>
      </c>
    </row>
    <row r="40" spans="2:6" ht="15.75" customHeight="1" x14ac:dyDescent="0.25">
      <c r="B40" s="416">
        <v>33</v>
      </c>
      <c r="C40" s="306">
        <v>2648</v>
      </c>
      <c r="D40" s="319">
        <v>46.23</v>
      </c>
      <c r="E40" s="308">
        <v>1944</v>
      </c>
      <c r="F40" s="319">
        <v>33.950000000000003</v>
      </c>
    </row>
    <row r="41" spans="2:6" ht="15.75" customHeight="1" x14ac:dyDescent="0.25">
      <c r="B41" s="416">
        <v>34</v>
      </c>
      <c r="C41" s="306">
        <v>2636</v>
      </c>
      <c r="D41" s="319">
        <v>46.02</v>
      </c>
      <c r="E41" s="308">
        <v>1935</v>
      </c>
      <c r="F41" s="319">
        <v>33.78</v>
      </c>
    </row>
    <row r="42" spans="2:6" ht="15.75" customHeight="1" x14ac:dyDescent="0.25">
      <c r="B42" s="416">
        <v>35</v>
      </c>
      <c r="C42" s="306">
        <v>2624</v>
      </c>
      <c r="D42" s="307">
        <v>45.81</v>
      </c>
      <c r="E42" s="308">
        <v>1925</v>
      </c>
      <c r="F42" s="307">
        <v>33.619999999999997</v>
      </c>
    </row>
    <row r="43" spans="2:6" ht="15.75" customHeight="1" x14ac:dyDescent="0.25">
      <c r="B43" s="417">
        <v>36</v>
      </c>
      <c r="C43" s="306">
        <v>2611</v>
      </c>
      <c r="D43" s="319">
        <v>45.6</v>
      </c>
      <c r="E43" s="308">
        <v>1916</v>
      </c>
      <c r="F43" s="418">
        <v>33.450000000000003</v>
      </c>
    </row>
    <row r="44" spans="2:6" ht="15.75" customHeight="1" x14ac:dyDescent="0.25">
      <c r="B44" s="417">
        <v>37</v>
      </c>
      <c r="C44" s="306">
        <v>2599</v>
      </c>
      <c r="D44" s="319">
        <v>45.39</v>
      </c>
      <c r="E44" s="308">
        <v>1906</v>
      </c>
      <c r="F44" s="418">
        <v>33.29</v>
      </c>
    </row>
    <row r="45" spans="2:6" ht="15.75" customHeight="1" x14ac:dyDescent="0.25">
      <c r="B45" s="417">
        <v>38</v>
      </c>
      <c r="C45" s="306">
        <v>2587</v>
      </c>
      <c r="D45" s="319">
        <v>45.18</v>
      </c>
      <c r="E45" s="308">
        <v>1897</v>
      </c>
      <c r="F45" s="418">
        <v>33.119999999999997</v>
      </c>
    </row>
    <row r="46" spans="2:6" ht="15.75" customHeight="1" x14ac:dyDescent="0.25">
      <c r="B46" s="417">
        <v>39</v>
      </c>
      <c r="C46" s="306">
        <v>2575</v>
      </c>
      <c r="D46" s="319">
        <v>44.97</v>
      </c>
      <c r="E46" s="308">
        <v>1887</v>
      </c>
      <c r="F46" s="418">
        <v>32.950000000000003</v>
      </c>
    </row>
    <row r="47" spans="2:6" ht="15.75" customHeight="1" x14ac:dyDescent="0.25">
      <c r="B47" s="417">
        <v>40</v>
      </c>
      <c r="C47" s="306">
        <v>2563</v>
      </c>
      <c r="D47" s="319">
        <v>44.76</v>
      </c>
      <c r="E47" s="308">
        <v>1878</v>
      </c>
      <c r="F47" s="418">
        <v>32.79</v>
      </c>
    </row>
    <row r="48" spans="2:6" ht="15.75" customHeight="1" x14ac:dyDescent="0.25">
      <c r="B48" s="417">
        <v>41</v>
      </c>
      <c r="C48" s="306">
        <v>2551</v>
      </c>
      <c r="D48" s="319">
        <v>44.55</v>
      </c>
      <c r="E48" s="308">
        <v>1868</v>
      </c>
      <c r="F48" s="418">
        <v>32.619999999999997</v>
      </c>
    </row>
    <row r="49" spans="2:6" ht="15.75" customHeight="1" x14ac:dyDescent="0.25">
      <c r="B49" s="417">
        <v>42</v>
      </c>
      <c r="C49" s="306">
        <v>2539</v>
      </c>
      <c r="D49" s="319">
        <v>44.34</v>
      </c>
      <c r="E49" s="308">
        <v>1859</v>
      </c>
      <c r="F49" s="418">
        <v>32.46</v>
      </c>
    </row>
    <row r="50" spans="2:6" ht="15.75" customHeight="1" x14ac:dyDescent="0.25">
      <c r="B50" s="417">
        <v>43</v>
      </c>
      <c r="C50" s="306">
        <v>2527</v>
      </c>
      <c r="D50" s="319">
        <v>44.13</v>
      </c>
      <c r="E50" s="308">
        <v>1849</v>
      </c>
      <c r="F50" s="418">
        <v>32.29</v>
      </c>
    </row>
    <row r="51" spans="2:6" ht="15.75" customHeight="1" x14ac:dyDescent="0.25">
      <c r="B51" s="417">
        <v>44</v>
      </c>
      <c r="C51" s="306">
        <v>2515</v>
      </c>
      <c r="D51" s="319">
        <v>43.91</v>
      </c>
      <c r="E51" s="308">
        <v>1840</v>
      </c>
      <c r="F51" s="418">
        <v>32.130000000000003</v>
      </c>
    </row>
    <row r="52" spans="2:6" ht="15.75" customHeight="1" x14ac:dyDescent="0.25">
      <c r="B52" s="417">
        <v>45</v>
      </c>
      <c r="C52" s="306">
        <v>2503</v>
      </c>
      <c r="D52" s="319">
        <v>43.7</v>
      </c>
      <c r="E52" s="308">
        <v>1831</v>
      </c>
      <c r="F52" s="418">
        <v>31.96</v>
      </c>
    </row>
    <row r="53" spans="2:6" ht="15.75" customHeight="1" x14ac:dyDescent="0.25">
      <c r="B53" s="417">
        <v>46</v>
      </c>
      <c r="C53" s="306">
        <v>2491</v>
      </c>
      <c r="D53" s="319">
        <v>43.49</v>
      </c>
      <c r="E53" s="308">
        <v>1821</v>
      </c>
      <c r="F53" s="418">
        <v>31.8</v>
      </c>
    </row>
    <row r="54" spans="2:6" ht="15.75" customHeight="1" x14ac:dyDescent="0.25">
      <c r="B54" s="417">
        <v>47</v>
      </c>
      <c r="C54" s="306">
        <v>2479</v>
      </c>
      <c r="D54" s="319">
        <v>43.28</v>
      </c>
      <c r="E54" s="308">
        <v>1812</v>
      </c>
      <c r="F54" s="418">
        <v>31.63</v>
      </c>
    </row>
    <row r="55" spans="2:6" ht="15.75" customHeight="1" x14ac:dyDescent="0.25">
      <c r="B55" s="417">
        <v>48</v>
      </c>
      <c r="C55" s="306">
        <v>2467</v>
      </c>
      <c r="D55" s="319">
        <v>43.07</v>
      </c>
      <c r="E55" s="308">
        <v>1802</v>
      </c>
      <c r="F55" s="418">
        <v>31.47</v>
      </c>
    </row>
    <row r="56" spans="2:6" ht="15.75" customHeight="1" x14ac:dyDescent="0.25">
      <c r="B56" s="417">
        <v>49</v>
      </c>
      <c r="C56" s="306">
        <v>2454</v>
      </c>
      <c r="D56" s="319">
        <v>42.86</v>
      </c>
      <c r="E56" s="308">
        <v>1793</v>
      </c>
      <c r="F56" s="418">
        <v>31.3</v>
      </c>
    </row>
    <row r="57" spans="2:6" ht="15.75" customHeight="1" x14ac:dyDescent="0.25">
      <c r="B57" s="417">
        <v>50</v>
      </c>
      <c r="C57" s="306">
        <v>2442</v>
      </c>
      <c r="D57" s="319">
        <v>42.65</v>
      </c>
      <c r="E57" s="308">
        <v>1783</v>
      </c>
      <c r="F57" s="418">
        <v>31.14</v>
      </c>
    </row>
    <row r="58" spans="2:6" ht="15.75" customHeight="1" x14ac:dyDescent="0.25">
      <c r="B58" s="417">
        <v>51</v>
      </c>
      <c r="C58" s="306">
        <v>2430</v>
      </c>
      <c r="D58" s="319">
        <v>46.03</v>
      </c>
      <c r="E58" s="308">
        <v>1774</v>
      </c>
      <c r="F58" s="418">
        <v>33.6</v>
      </c>
    </row>
    <row r="59" spans="2:6" ht="15.75" customHeight="1" x14ac:dyDescent="0.25">
      <c r="B59" s="417">
        <v>52</v>
      </c>
      <c r="C59" s="306">
        <v>2418</v>
      </c>
      <c r="D59" s="319">
        <v>45.8</v>
      </c>
      <c r="E59" s="308">
        <v>1764</v>
      </c>
      <c r="F59" s="418">
        <v>33.42</v>
      </c>
    </row>
    <row r="60" spans="2:6" ht="15.75" customHeight="1" x14ac:dyDescent="0.25">
      <c r="B60" s="417">
        <v>53</v>
      </c>
      <c r="C60" s="306">
        <v>2406</v>
      </c>
      <c r="D60" s="319">
        <v>45.57</v>
      </c>
      <c r="E60" s="308">
        <v>1755</v>
      </c>
      <c r="F60" s="418">
        <v>33.24</v>
      </c>
    </row>
    <row r="61" spans="2:6" ht="15.75" customHeight="1" x14ac:dyDescent="0.25">
      <c r="B61" s="417">
        <v>54</v>
      </c>
      <c r="C61" s="306">
        <v>2394</v>
      </c>
      <c r="D61" s="319">
        <v>45.35</v>
      </c>
      <c r="E61" s="308">
        <v>1745</v>
      </c>
      <c r="F61" s="418">
        <v>33.06</v>
      </c>
    </row>
    <row r="62" spans="2:6" ht="15.75" customHeight="1" x14ac:dyDescent="0.25">
      <c r="B62" s="417">
        <v>55</v>
      </c>
      <c r="C62" s="306">
        <v>2382</v>
      </c>
      <c r="D62" s="319">
        <v>45.12</v>
      </c>
      <c r="E62" s="308">
        <v>1736</v>
      </c>
      <c r="F62" s="418">
        <v>32.880000000000003</v>
      </c>
    </row>
    <row r="63" spans="2:6" ht="15.75" customHeight="1" x14ac:dyDescent="0.25">
      <c r="B63" s="417">
        <v>56</v>
      </c>
      <c r="C63" s="306">
        <v>2370</v>
      </c>
      <c r="D63" s="319">
        <v>44.89</v>
      </c>
      <c r="E63" s="308">
        <v>1727</v>
      </c>
      <c r="F63" s="418">
        <v>32.700000000000003</v>
      </c>
    </row>
    <row r="64" spans="2:6" ht="15.75" customHeight="1" x14ac:dyDescent="0.25">
      <c r="B64" s="417">
        <v>57</v>
      </c>
      <c r="C64" s="306">
        <v>2358</v>
      </c>
      <c r="D64" s="319">
        <v>44.66</v>
      </c>
      <c r="E64" s="308">
        <v>1717</v>
      </c>
      <c r="F64" s="418">
        <v>32.520000000000003</v>
      </c>
    </row>
    <row r="65" spans="2:6" ht="15.75" customHeight="1" x14ac:dyDescent="0.25">
      <c r="B65" s="417">
        <v>58</v>
      </c>
      <c r="C65" s="306">
        <v>2346</v>
      </c>
      <c r="D65" s="319">
        <v>44.43</v>
      </c>
      <c r="E65" s="308">
        <v>1708</v>
      </c>
      <c r="F65" s="418">
        <v>32.340000000000003</v>
      </c>
    </row>
    <row r="66" spans="2:6" ht="15.75" customHeight="1" x14ac:dyDescent="0.25">
      <c r="B66" s="417">
        <v>59</v>
      </c>
      <c r="C66" s="306">
        <v>2334</v>
      </c>
      <c r="D66" s="319">
        <v>44.2</v>
      </c>
      <c r="E66" s="308">
        <v>1698</v>
      </c>
      <c r="F66" s="418">
        <v>32.159999999999997</v>
      </c>
    </row>
    <row r="67" spans="2:6" ht="15.75" customHeight="1" x14ac:dyDescent="0.25">
      <c r="B67" s="417">
        <v>60</v>
      </c>
      <c r="C67" s="306">
        <v>2322</v>
      </c>
      <c r="D67" s="319">
        <v>43.98</v>
      </c>
      <c r="E67" s="308">
        <v>1689</v>
      </c>
      <c r="F67" s="418">
        <v>31.99</v>
      </c>
    </row>
    <row r="68" spans="2:6" ht="15.75" customHeight="1" x14ac:dyDescent="0.25">
      <c r="B68" s="417">
        <v>61</v>
      </c>
      <c r="C68" s="306">
        <v>2310</v>
      </c>
      <c r="D68" s="319">
        <v>43.75</v>
      </c>
      <c r="E68" s="308">
        <v>1679</v>
      </c>
      <c r="F68" s="418">
        <v>31.81</v>
      </c>
    </row>
    <row r="69" spans="2:6" ht="15.75" customHeight="1" x14ac:dyDescent="0.25">
      <c r="B69" s="417">
        <v>62</v>
      </c>
      <c r="C69" s="306">
        <v>2298</v>
      </c>
      <c r="D69" s="319">
        <v>43.52</v>
      </c>
      <c r="E69" s="308">
        <v>1670</v>
      </c>
      <c r="F69" s="418">
        <v>31.63</v>
      </c>
    </row>
    <row r="70" spans="2:6" ht="15.75" customHeight="1" x14ac:dyDescent="0.25">
      <c r="B70" s="417">
        <v>63</v>
      </c>
      <c r="C70" s="306">
        <v>2286</v>
      </c>
      <c r="D70" s="319">
        <v>43.29</v>
      </c>
      <c r="E70" s="308">
        <v>1661</v>
      </c>
      <c r="F70" s="418">
        <v>31.45</v>
      </c>
    </row>
    <row r="71" spans="2:6" ht="15.75" customHeight="1" x14ac:dyDescent="0.25">
      <c r="B71" s="417">
        <v>64</v>
      </c>
      <c r="C71" s="306">
        <v>2274</v>
      </c>
      <c r="D71" s="319">
        <v>43.06</v>
      </c>
      <c r="E71" s="308">
        <v>1651</v>
      </c>
      <c r="F71" s="418">
        <v>31.27</v>
      </c>
    </row>
    <row r="72" spans="2:6" ht="15.75" customHeight="1" x14ac:dyDescent="0.25">
      <c r="B72" s="417">
        <v>65</v>
      </c>
      <c r="C72" s="306">
        <v>2262</v>
      </c>
      <c r="D72" s="319">
        <v>42.83</v>
      </c>
      <c r="E72" s="308">
        <v>1642</v>
      </c>
      <c r="F72" s="418">
        <v>31.09</v>
      </c>
    </row>
    <row r="73" spans="2:6" ht="15.75" customHeight="1" x14ac:dyDescent="0.25">
      <c r="B73" s="417">
        <v>66</v>
      </c>
      <c r="C73" s="306">
        <v>2250</v>
      </c>
      <c r="D73" s="319">
        <v>42.61</v>
      </c>
      <c r="E73" s="308">
        <v>1632</v>
      </c>
      <c r="F73" s="418">
        <v>30.91</v>
      </c>
    </row>
    <row r="74" spans="2:6" ht="15.75" customHeight="1" x14ac:dyDescent="0.25">
      <c r="B74" s="417">
        <v>67</v>
      </c>
      <c r="C74" s="306">
        <v>2237</v>
      </c>
      <c r="D74" s="319">
        <v>42.38</v>
      </c>
      <c r="E74" s="308">
        <v>1623</v>
      </c>
      <c r="F74" s="418">
        <v>30.74</v>
      </c>
    </row>
    <row r="75" spans="2:6" ht="15.75" customHeight="1" x14ac:dyDescent="0.25">
      <c r="B75" s="417">
        <v>68</v>
      </c>
      <c r="C75" s="306">
        <v>2225</v>
      </c>
      <c r="D75" s="319">
        <v>42.15</v>
      </c>
      <c r="E75" s="308">
        <v>1613</v>
      </c>
      <c r="F75" s="418">
        <v>30.56</v>
      </c>
    </row>
    <row r="76" spans="2:6" ht="15.75" customHeight="1" x14ac:dyDescent="0.25">
      <c r="B76" s="417">
        <v>69</v>
      </c>
      <c r="C76" s="306">
        <v>2213</v>
      </c>
      <c r="D76" s="319">
        <v>41.92</v>
      </c>
      <c r="E76" s="308">
        <v>1606</v>
      </c>
      <c r="F76" s="418">
        <v>30.41</v>
      </c>
    </row>
    <row r="77" spans="2:6" ht="15.75" customHeight="1" x14ac:dyDescent="0.25">
      <c r="B77" s="417">
        <v>70</v>
      </c>
      <c r="C77" s="306">
        <v>2202</v>
      </c>
      <c r="D77" s="319">
        <v>41.7</v>
      </c>
      <c r="E77" s="308">
        <v>1597</v>
      </c>
      <c r="F77" s="418">
        <v>30.25</v>
      </c>
    </row>
    <row r="78" spans="2:6" ht="15.75" customHeight="1" thickBot="1" x14ac:dyDescent="0.3">
      <c r="B78" s="419">
        <v>71</v>
      </c>
      <c r="C78" s="420">
        <v>2202</v>
      </c>
      <c r="D78" s="421">
        <v>45.96</v>
      </c>
      <c r="E78" s="422">
        <v>1597</v>
      </c>
      <c r="F78" s="423">
        <v>33.340000000000003</v>
      </c>
    </row>
    <row r="79" spans="2:6" ht="15.75" thickTop="1" x14ac:dyDescent="0.2">
      <c r="B79" s="500" t="s">
        <v>591</v>
      </c>
      <c r="C79" s="500"/>
      <c r="D79" s="500"/>
      <c r="E79" s="500"/>
      <c r="F79" s="500"/>
    </row>
  </sheetData>
  <mergeCells count="5">
    <mergeCell ref="B79:F79"/>
    <mergeCell ref="B3:F3"/>
    <mergeCell ref="B4:B5"/>
    <mergeCell ref="C4:D4"/>
    <mergeCell ref="E4:F4"/>
  </mergeCells>
  <printOptions horizontalCentered="1" verticalCentered="1"/>
  <pageMargins left="0.70866141732283472" right="0.70866141732283472" top="0.35433070866141736" bottom="0.55118110236220474" header="0.31496062992125984" footer="0.31496062992125984"/>
  <pageSetup orientation="portrait" r:id="rId1"/>
  <headerFooter>
    <oddFooter>&amp;C&amp;P de &amp;N</oddFooter>
  </headerFooter>
  <rowBreaks count="1" manualBreakCount="1">
    <brk id="4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45"/>
  <sheetViews>
    <sheetView showGridLines="0" zoomScale="130" zoomScaleNormal="130" workbookViewId="0">
      <selection activeCell="B7" sqref="B7"/>
    </sheetView>
  </sheetViews>
  <sheetFormatPr baseColWidth="10" defaultRowHeight="15.75" x14ac:dyDescent="0.2"/>
  <cols>
    <col min="1" max="1" width="3.7109375" style="232" customWidth="1"/>
    <col min="2" max="2" width="34.5703125" style="236" customWidth="1"/>
    <col min="3" max="5" width="9.5703125" style="235" customWidth="1"/>
    <col min="6" max="7" width="12.140625" style="234" customWidth="1"/>
    <col min="8" max="8" width="13.28515625" style="234" customWidth="1"/>
    <col min="9" max="9" width="11.7109375" style="233" bestFit="1" customWidth="1"/>
    <col min="10" max="10" width="11.42578125" style="233"/>
    <col min="11" max="16384" width="11.42578125" style="232"/>
  </cols>
  <sheetData>
    <row r="2" spans="2:10" ht="18" x14ac:dyDescent="0.2">
      <c r="B2" s="361" t="s">
        <v>606</v>
      </c>
    </row>
    <row r="3" spans="2:10" ht="31.5" customHeight="1" thickBot="1" x14ac:dyDescent="0.25">
      <c r="B3" s="616" t="s">
        <v>623</v>
      </c>
      <c r="C3" s="616"/>
      <c r="D3" s="616"/>
      <c r="E3" s="616"/>
      <c r="F3" s="249"/>
      <c r="G3" s="249"/>
      <c r="H3" s="233"/>
      <c r="J3" s="232"/>
    </row>
    <row r="4" spans="2:10" ht="34.5" thickTop="1" thickBot="1" x14ac:dyDescent="0.25">
      <c r="B4" s="248"/>
      <c r="C4" s="247" t="s">
        <v>449</v>
      </c>
      <c r="D4" s="247" t="s">
        <v>377</v>
      </c>
      <c r="E4" s="492" t="s">
        <v>624</v>
      </c>
      <c r="F4" s="232"/>
      <c r="G4" s="232"/>
      <c r="H4" s="232"/>
      <c r="I4" s="232"/>
      <c r="J4" s="232"/>
    </row>
    <row r="5" spans="2:10" ht="46.5" customHeight="1" thickTop="1" x14ac:dyDescent="0.2">
      <c r="B5" s="246" t="s">
        <v>447</v>
      </c>
      <c r="C5" s="245">
        <v>31.174796572758016</v>
      </c>
      <c r="D5" s="245">
        <v>33.44387268171964</v>
      </c>
      <c r="E5" s="244">
        <v>32.4</v>
      </c>
      <c r="F5" s="233"/>
      <c r="G5" s="232"/>
      <c r="H5" s="232"/>
      <c r="I5" s="232"/>
      <c r="J5" s="232"/>
    </row>
    <row r="6" spans="2:10" ht="46.5" customHeight="1" thickBot="1" x14ac:dyDescent="0.25">
      <c r="B6" s="287" t="s">
        <v>490</v>
      </c>
      <c r="C6" s="288">
        <v>0.47789999999999999</v>
      </c>
      <c r="D6" s="288">
        <v>0.52210000000000001</v>
      </c>
      <c r="E6" s="289">
        <v>1</v>
      </c>
      <c r="F6" s="233"/>
      <c r="G6" s="232"/>
      <c r="H6" s="232"/>
      <c r="I6" s="232"/>
      <c r="J6" s="232"/>
    </row>
    <row r="7" spans="2:10" ht="46.5" customHeight="1" thickTop="1" x14ac:dyDescent="0.2">
      <c r="B7" s="246" t="s">
        <v>625</v>
      </c>
      <c r="C7" s="298">
        <v>46.66</v>
      </c>
      <c r="D7" s="298">
        <v>33.950000000000003</v>
      </c>
      <c r="E7" s="299"/>
      <c r="F7" s="233"/>
      <c r="G7" s="232"/>
      <c r="H7" s="232"/>
      <c r="I7" s="232"/>
      <c r="J7" s="232"/>
    </row>
    <row r="8" spans="2:10" ht="46.5" customHeight="1" thickBot="1" x14ac:dyDescent="0.25">
      <c r="B8" s="243" t="s">
        <v>626</v>
      </c>
      <c r="C8" s="242">
        <v>22.3</v>
      </c>
      <c r="D8" s="242">
        <v>17.72</v>
      </c>
      <c r="E8" s="241">
        <f>C8+D8</f>
        <v>40.019999999999996</v>
      </c>
      <c r="F8" s="233"/>
      <c r="G8" s="232"/>
      <c r="H8" s="232"/>
      <c r="I8" s="232"/>
      <c r="J8" s="232"/>
    </row>
    <row r="9" spans="2:10" ht="16.5" thickTop="1" x14ac:dyDescent="0.2">
      <c r="B9" s="500" t="s">
        <v>591</v>
      </c>
      <c r="C9" s="500"/>
      <c r="D9" s="500"/>
      <c r="E9" s="500"/>
    </row>
    <row r="10" spans="2:10" x14ac:dyDescent="0.2">
      <c r="C10" s="239"/>
      <c r="D10" s="239"/>
      <c r="E10" s="239"/>
    </row>
    <row r="19" spans="9:9" x14ac:dyDescent="0.2">
      <c r="I19" s="237"/>
    </row>
    <row r="1745" ht="15.75" customHeight="1" x14ac:dyDescent="0.2"/>
  </sheetData>
  <mergeCells count="2">
    <mergeCell ref="B3:E3"/>
    <mergeCell ref="B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7"/>
  <sheetViews>
    <sheetView showGridLines="0" zoomScaleNormal="100" workbookViewId="0">
      <selection activeCell="B6" sqref="B6:B9"/>
    </sheetView>
  </sheetViews>
  <sheetFormatPr baseColWidth="10" defaultRowHeight="15.75" x14ac:dyDescent="0.25"/>
  <cols>
    <col min="1" max="1" width="2.42578125" style="4" customWidth="1"/>
    <col min="2" max="2" width="30.5703125" style="28" customWidth="1"/>
    <col min="3" max="3" width="41.140625" style="4" customWidth="1"/>
    <col min="4" max="6" width="14.5703125" style="4" customWidth="1"/>
    <col min="7" max="7" width="9.85546875" style="4" customWidth="1"/>
    <col min="8" max="16384" width="11.42578125" style="4"/>
  </cols>
  <sheetData>
    <row r="2" spans="2:7" ht="18" x14ac:dyDescent="0.25">
      <c r="B2" s="377" t="s">
        <v>584</v>
      </c>
    </row>
    <row r="3" spans="2:7" ht="37.5" customHeight="1" thickBot="1" x14ac:dyDescent="0.3">
      <c r="B3" s="499" t="s">
        <v>85</v>
      </c>
      <c r="C3" s="499"/>
      <c r="D3" s="499"/>
      <c r="E3" s="499"/>
      <c r="F3" s="499"/>
    </row>
    <row r="4" spans="2:7" ht="16.5" thickBot="1" x14ac:dyDescent="0.25">
      <c r="B4" s="50"/>
      <c r="C4" s="29"/>
      <c r="D4" s="502" t="s">
        <v>86</v>
      </c>
      <c r="E4" s="502"/>
      <c r="F4" s="502"/>
    </row>
    <row r="5" spans="2:7" ht="16.5" thickBot="1" x14ac:dyDescent="0.25">
      <c r="B5" s="46" t="s">
        <v>0</v>
      </c>
      <c r="C5" s="46" t="s">
        <v>1</v>
      </c>
      <c r="D5" s="54" t="s">
        <v>2</v>
      </c>
      <c r="E5" s="54" t="s">
        <v>3</v>
      </c>
      <c r="F5" s="54" t="s">
        <v>4</v>
      </c>
      <c r="G5" s="8"/>
    </row>
    <row r="6" spans="2:7" ht="18.75" customHeight="1" x14ac:dyDescent="0.2">
      <c r="B6" s="496" t="s">
        <v>5</v>
      </c>
      <c r="C6" s="36" t="s">
        <v>6</v>
      </c>
      <c r="D6" s="37">
        <v>155.4</v>
      </c>
      <c r="E6" s="19"/>
      <c r="F6" s="23">
        <v>146.80000000000001</v>
      </c>
    </row>
    <row r="7" spans="2:7" ht="18.75" customHeight="1" x14ac:dyDescent="0.2">
      <c r="B7" s="497"/>
      <c r="C7" s="9" t="s">
        <v>7</v>
      </c>
      <c r="D7" s="38"/>
      <c r="E7" s="20"/>
      <c r="F7" s="20">
        <v>202.6</v>
      </c>
      <c r="G7" s="8"/>
    </row>
    <row r="8" spans="2:7" ht="18.75" customHeight="1" x14ac:dyDescent="0.2">
      <c r="B8" s="497"/>
      <c r="C8" s="9" t="s">
        <v>8</v>
      </c>
      <c r="D8" s="38"/>
      <c r="E8" s="20"/>
      <c r="F8" s="20">
        <v>3.5</v>
      </c>
      <c r="G8" s="8"/>
    </row>
    <row r="9" spans="2:7" ht="18.75" customHeight="1" thickBot="1" x14ac:dyDescent="0.25">
      <c r="B9" s="497"/>
      <c r="C9" s="9" t="s">
        <v>9</v>
      </c>
      <c r="D9" s="26"/>
      <c r="E9" s="39">
        <v>190.8</v>
      </c>
      <c r="F9" s="45"/>
      <c r="G9" s="8"/>
    </row>
    <row r="10" spans="2:7" ht="18.75" customHeight="1" x14ac:dyDescent="0.2">
      <c r="B10" s="496" t="s">
        <v>10</v>
      </c>
      <c r="C10" s="36" t="s">
        <v>11</v>
      </c>
      <c r="D10" s="37">
        <v>5.6</v>
      </c>
      <c r="E10" s="19"/>
      <c r="F10" s="23">
        <v>1.2</v>
      </c>
      <c r="G10" s="8"/>
    </row>
    <row r="11" spans="2:7" ht="18.75" customHeight="1" x14ac:dyDescent="0.2">
      <c r="B11" s="497"/>
      <c r="C11" s="40" t="s">
        <v>12</v>
      </c>
      <c r="D11" s="41">
        <v>26</v>
      </c>
      <c r="E11" s="20"/>
      <c r="F11" s="20">
        <v>17.3</v>
      </c>
      <c r="G11" s="8"/>
    </row>
    <row r="12" spans="2:7" ht="18.75" customHeight="1" x14ac:dyDescent="0.2">
      <c r="B12" s="497"/>
      <c r="C12" s="40" t="s">
        <v>13</v>
      </c>
      <c r="D12" s="41">
        <v>34.1</v>
      </c>
      <c r="E12" s="20"/>
      <c r="F12" s="20">
        <v>7.6</v>
      </c>
      <c r="G12" s="8"/>
    </row>
    <row r="13" spans="2:7" ht="24" customHeight="1" x14ac:dyDescent="0.2">
      <c r="B13" s="497"/>
      <c r="C13" s="40" t="s">
        <v>14</v>
      </c>
      <c r="D13" s="41">
        <v>5.6</v>
      </c>
      <c r="E13" s="20"/>
      <c r="F13" s="26"/>
      <c r="G13" s="8"/>
    </row>
    <row r="14" spans="2:7" ht="18.75" customHeight="1" x14ac:dyDescent="0.2">
      <c r="B14" s="497"/>
      <c r="C14" s="9" t="s">
        <v>15</v>
      </c>
      <c r="D14" s="26"/>
      <c r="E14" s="20"/>
      <c r="F14" s="20">
        <v>0.8</v>
      </c>
      <c r="G14" s="8"/>
    </row>
    <row r="15" spans="2:7" ht="18.75" customHeight="1" x14ac:dyDescent="0.2">
      <c r="B15" s="497"/>
      <c r="C15" s="9" t="s">
        <v>16</v>
      </c>
      <c r="D15" s="26"/>
      <c r="E15" s="20"/>
      <c r="F15" s="20">
        <v>2.9</v>
      </c>
      <c r="G15" s="8"/>
    </row>
    <row r="16" spans="2:7" ht="18.75" customHeight="1" x14ac:dyDescent="0.2">
      <c r="B16" s="497"/>
      <c r="C16" s="9" t="s">
        <v>17</v>
      </c>
      <c r="D16" s="26"/>
      <c r="E16" s="20"/>
      <c r="F16" s="20">
        <v>0.8</v>
      </c>
      <c r="G16" s="8"/>
    </row>
    <row r="17" spans="2:7" ht="18.75" customHeight="1" thickBot="1" x14ac:dyDescent="0.25">
      <c r="B17" s="497"/>
      <c r="C17" s="9" t="s">
        <v>18</v>
      </c>
      <c r="D17" s="20"/>
      <c r="E17" s="20">
        <v>72</v>
      </c>
      <c r="F17" s="26"/>
      <c r="G17" s="8"/>
    </row>
    <row r="18" spans="2:7" ht="18.75" customHeight="1" x14ac:dyDescent="0.2">
      <c r="B18" s="496" t="s">
        <v>19</v>
      </c>
      <c r="C18" s="36" t="s">
        <v>20</v>
      </c>
      <c r="D18" s="37">
        <v>9.1999999999999993</v>
      </c>
      <c r="E18" s="23">
        <v>8.6999999999999993</v>
      </c>
      <c r="F18" s="23">
        <v>21.7</v>
      </c>
      <c r="G18" s="8"/>
    </row>
    <row r="19" spans="2:7" ht="30.75" thickBot="1" x14ac:dyDescent="0.25">
      <c r="B19" s="497"/>
      <c r="C19" s="40" t="s">
        <v>21</v>
      </c>
      <c r="D19" s="41">
        <v>3.6</v>
      </c>
      <c r="E19" s="20">
        <v>12.5</v>
      </c>
      <c r="F19" s="26"/>
      <c r="G19" s="8"/>
    </row>
    <row r="20" spans="2:7" ht="30" x14ac:dyDescent="0.2">
      <c r="B20" s="496" t="s">
        <v>22</v>
      </c>
      <c r="C20" s="36" t="s">
        <v>23</v>
      </c>
      <c r="D20" s="37">
        <v>21.1</v>
      </c>
      <c r="E20" s="23">
        <v>32.700000000000003</v>
      </c>
      <c r="F20" s="23">
        <v>36</v>
      </c>
      <c r="G20" s="8"/>
    </row>
    <row r="21" spans="2:7" ht="18.75" customHeight="1" thickBot="1" x14ac:dyDescent="0.25">
      <c r="B21" s="497"/>
      <c r="C21" s="40" t="s">
        <v>24</v>
      </c>
      <c r="D21" s="41">
        <v>13.9</v>
      </c>
      <c r="E21" s="26"/>
      <c r="F21" s="26"/>
      <c r="G21" s="8"/>
    </row>
    <row r="22" spans="2:7" ht="27.75" customHeight="1" thickBot="1" x14ac:dyDescent="0.25">
      <c r="B22" s="436" t="s">
        <v>25</v>
      </c>
      <c r="C22" s="43" t="s">
        <v>26</v>
      </c>
      <c r="D22" s="44">
        <v>20.3</v>
      </c>
      <c r="E22" s="25">
        <v>21.2</v>
      </c>
      <c r="F22" s="25">
        <v>11.3</v>
      </c>
      <c r="G22" s="8"/>
    </row>
    <row r="23" spans="2:7" ht="18.75" customHeight="1" x14ac:dyDescent="0.2">
      <c r="B23" s="496" t="s">
        <v>27</v>
      </c>
      <c r="C23" s="36" t="s">
        <v>28</v>
      </c>
      <c r="D23" s="37">
        <v>3.1</v>
      </c>
      <c r="E23" s="23"/>
      <c r="F23" s="19"/>
      <c r="G23" s="8"/>
    </row>
    <row r="24" spans="2:7" ht="18.75" customHeight="1" x14ac:dyDescent="0.2">
      <c r="B24" s="497"/>
      <c r="C24" s="40" t="s">
        <v>29</v>
      </c>
      <c r="D24" s="41">
        <v>4.0999999999999996</v>
      </c>
      <c r="E24" s="20"/>
      <c r="F24" s="26"/>
      <c r="G24" s="8"/>
    </row>
    <row r="25" spans="2:7" ht="18.75" customHeight="1" x14ac:dyDescent="0.2">
      <c r="B25" s="497"/>
      <c r="C25" s="9" t="s">
        <v>30</v>
      </c>
      <c r="D25" s="20"/>
      <c r="E25" s="20"/>
      <c r="F25" s="20">
        <v>1.6</v>
      </c>
      <c r="G25" s="8"/>
    </row>
    <row r="26" spans="2:7" ht="18.75" customHeight="1" thickBot="1" x14ac:dyDescent="0.25">
      <c r="B26" s="498"/>
      <c r="C26" s="13" t="s">
        <v>31</v>
      </c>
      <c r="D26" s="22"/>
      <c r="E26" s="22">
        <v>8.8000000000000007</v>
      </c>
      <c r="F26" s="24"/>
      <c r="G26" s="8"/>
    </row>
    <row r="27" spans="2:7" ht="28.5" customHeight="1" x14ac:dyDescent="0.2">
      <c r="B27" s="496" t="s">
        <v>32</v>
      </c>
      <c r="C27" s="36" t="s">
        <v>33</v>
      </c>
      <c r="D27" s="37">
        <v>15.8</v>
      </c>
      <c r="E27" s="19"/>
      <c r="F27" s="19"/>
      <c r="G27" s="8"/>
    </row>
    <row r="28" spans="2:7" ht="21" customHeight="1" x14ac:dyDescent="0.2">
      <c r="B28" s="497"/>
      <c r="C28" s="40" t="s">
        <v>34</v>
      </c>
      <c r="D28" s="41">
        <v>4.5</v>
      </c>
      <c r="E28" s="20"/>
      <c r="F28" s="26"/>
      <c r="G28" s="8"/>
    </row>
    <row r="29" spans="2:7" ht="18.75" customHeight="1" thickBot="1" x14ac:dyDescent="0.25">
      <c r="B29" s="497"/>
      <c r="C29" s="40" t="s">
        <v>35</v>
      </c>
      <c r="D29" s="41">
        <v>17.100000000000001</v>
      </c>
      <c r="E29" s="20">
        <v>39.299999999999997</v>
      </c>
      <c r="F29" s="20">
        <v>18.3</v>
      </c>
      <c r="G29" s="8"/>
    </row>
    <row r="30" spans="2:7" ht="18.75" customHeight="1" x14ac:dyDescent="0.2">
      <c r="B30" s="496" t="s">
        <v>36</v>
      </c>
      <c r="C30" s="36" t="s">
        <v>37</v>
      </c>
      <c r="D30" s="37">
        <v>3.4</v>
      </c>
      <c r="E30" s="23">
        <v>8.4</v>
      </c>
      <c r="F30" s="23">
        <v>9.1</v>
      </c>
      <c r="G30" s="8"/>
    </row>
    <row r="31" spans="2:7" ht="18.75" customHeight="1" x14ac:dyDescent="0.2">
      <c r="B31" s="497"/>
      <c r="C31" s="9" t="s">
        <v>38</v>
      </c>
      <c r="D31" s="26"/>
      <c r="E31" s="20"/>
      <c r="F31" s="20">
        <v>0.1</v>
      </c>
      <c r="G31" s="8"/>
    </row>
    <row r="32" spans="2:7" ht="18.75" customHeight="1" x14ac:dyDescent="0.2">
      <c r="B32" s="497"/>
      <c r="C32" s="9" t="s">
        <v>39</v>
      </c>
      <c r="D32" s="26"/>
      <c r="E32" s="20"/>
      <c r="F32" s="20">
        <v>0.2</v>
      </c>
      <c r="G32" s="8"/>
    </row>
    <row r="33" spans="2:7" ht="18.75" customHeight="1" thickBot="1" x14ac:dyDescent="0.25">
      <c r="B33" s="498"/>
      <c r="C33" s="13" t="s">
        <v>40</v>
      </c>
      <c r="D33" s="24"/>
      <c r="E33" s="24"/>
      <c r="F33" s="22">
        <v>2.8</v>
      </c>
      <c r="G33" s="8"/>
    </row>
    <row r="34" spans="2:7" ht="31.5" customHeight="1" x14ac:dyDescent="0.2">
      <c r="B34" s="496" t="s">
        <v>41</v>
      </c>
      <c r="C34" s="36" t="s">
        <v>42</v>
      </c>
      <c r="D34" s="37">
        <v>203.8</v>
      </c>
      <c r="E34" s="23">
        <v>145.30000000000001</v>
      </c>
      <c r="F34" s="23">
        <v>194</v>
      </c>
      <c r="G34" s="8"/>
    </row>
    <row r="35" spans="2:7" ht="18.75" customHeight="1" x14ac:dyDescent="0.2">
      <c r="B35" s="497"/>
      <c r="C35" s="40" t="s">
        <v>43</v>
      </c>
      <c r="D35" s="41">
        <v>4.8</v>
      </c>
      <c r="E35" s="20">
        <v>13.6</v>
      </c>
      <c r="F35" s="26"/>
      <c r="G35" s="8"/>
    </row>
    <row r="36" spans="2:7" ht="18.75" customHeight="1" thickBot="1" x14ac:dyDescent="0.25">
      <c r="B36" s="497"/>
      <c r="C36" s="40" t="s">
        <v>44</v>
      </c>
      <c r="D36" s="41">
        <v>6.7</v>
      </c>
      <c r="E36" s="20">
        <v>6.5</v>
      </c>
      <c r="F36" s="26"/>
      <c r="G36" s="8"/>
    </row>
    <row r="37" spans="2:7" ht="29.25" customHeight="1" thickBot="1" x14ac:dyDescent="0.25">
      <c r="B37" s="436" t="s">
        <v>45</v>
      </c>
      <c r="C37" s="43" t="s">
        <v>46</v>
      </c>
      <c r="D37" s="44">
        <v>33.4</v>
      </c>
      <c r="E37" s="25">
        <v>45</v>
      </c>
      <c r="F37" s="25">
        <v>30</v>
      </c>
      <c r="G37" s="435"/>
    </row>
    <row r="38" spans="2:7" ht="18.75" customHeight="1" x14ac:dyDescent="0.2">
      <c r="B38" s="496" t="s">
        <v>47</v>
      </c>
      <c r="C38" s="36" t="s">
        <v>48</v>
      </c>
      <c r="D38" s="37">
        <v>10.9</v>
      </c>
      <c r="E38" s="23">
        <v>18</v>
      </c>
      <c r="F38" s="23">
        <v>19.100000000000001</v>
      </c>
      <c r="G38" s="435"/>
    </row>
    <row r="39" spans="2:7" ht="18.75" customHeight="1" thickBot="1" x14ac:dyDescent="0.25">
      <c r="B39" s="498"/>
      <c r="C39" s="13" t="s">
        <v>49</v>
      </c>
      <c r="D39" s="24"/>
      <c r="E39" s="22"/>
      <c r="F39" s="22">
        <v>2.6</v>
      </c>
      <c r="G39" s="8"/>
    </row>
    <row r="40" spans="2:7" ht="18.75" customHeight="1" x14ac:dyDescent="0.2">
      <c r="B40" s="496" t="s">
        <v>50</v>
      </c>
      <c r="C40" s="36" t="s">
        <v>51</v>
      </c>
      <c r="D40" s="37">
        <v>44.6</v>
      </c>
      <c r="E40" s="23">
        <v>29.4</v>
      </c>
      <c r="F40" s="23">
        <v>30</v>
      </c>
      <c r="G40" s="8"/>
    </row>
    <row r="41" spans="2:7" ht="18.75" customHeight="1" thickBot="1" x14ac:dyDescent="0.25">
      <c r="B41" s="498"/>
      <c r="C41" s="13" t="s">
        <v>553</v>
      </c>
      <c r="D41" s="42"/>
      <c r="E41" s="22">
        <v>16.600000000000001</v>
      </c>
      <c r="F41" s="24"/>
      <c r="G41" s="8"/>
    </row>
    <row r="42" spans="2:7" ht="18.75" customHeight="1" x14ac:dyDescent="0.2">
      <c r="B42" s="496" t="s">
        <v>52</v>
      </c>
      <c r="C42" s="36" t="s">
        <v>53</v>
      </c>
      <c r="D42" s="37">
        <v>42.3</v>
      </c>
      <c r="E42" s="19"/>
      <c r="F42" s="23">
        <v>3.1</v>
      </c>
      <c r="G42" s="8"/>
    </row>
    <row r="43" spans="2:7" ht="18.75" customHeight="1" x14ac:dyDescent="0.2">
      <c r="B43" s="497"/>
      <c r="C43" s="40" t="s">
        <v>54</v>
      </c>
      <c r="D43" s="41">
        <v>10.199999999999999</v>
      </c>
      <c r="E43" s="20"/>
      <c r="F43" s="20">
        <v>2.4</v>
      </c>
      <c r="G43" s="8"/>
    </row>
    <row r="44" spans="2:7" ht="18.75" customHeight="1" x14ac:dyDescent="0.2">
      <c r="B44" s="497"/>
      <c r="C44" s="40" t="s">
        <v>55</v>
      </c>
      <c r="D44" s="41">
        <v>63</v>
      </c>
      <c r="E44" s="20"/>
      <c r="F44" s="20">
        <v>33.9</v>
      </c>
      <c r="G44" s="8"/>
    </row>
    <row r="45" spans="2:7" ht="18.75" customHeight="1" x14ac:dyDescent="0.2">
      <c r="B45" s="497"/>
      <c r="C45" s="9" t="s">
        <v>56</v>
      </c>
      <c r="D45" s="26"/>
      <c r="E45" s="20"/>
      <c r="F45" s="20">
        <v>0.5</v>
      </c>
      <c r="G45" s="8"/>
    </row>
    <row r="46" spans="2:7" ht="18.75" customHeight="1" x14ac:dyDescent="0.2">
      <c r="B46" s="497"/>
      <c r="C46" s="9" t="s">
        <v>57</v>
      </c>
      <c r="D46" s="26"/>
      <c r="E46" s="20"/>
      <c r="F46" s="20">
        <v>1.5</v>
      </c>
      <c r="G46" s="8"/>
    </row>
    <row r="47" spans="2:7" ht="18.75" customHeight="1" thickBot="1" x14ac:dyDescent="0.25">
      <c r="B47" s="497"/>
      <c r="C47" s="9" t="s">
        <v>58</v>
      </c>
      <c r="D47" s="26"/>
      <c r="E47" s="20">
        <v>103</v>
      </c>
      <c r="F47" s="26"/>
      <c r="G47" s="8"/>
    </row>
    <row r="48" spans="2:7" ht="18.75" customHeight="1" x14ac:dyDescent="0.2">
      <c r="B48" s="496" t="s">
        <v>59</v>
      </c>
      <c r="C48" s="36" t="s">
        <v>60</v>
      </c>
      <c r="D48" s="37">
        <v>50.6</v>
      </c>
      <c r="E48" s="23">
        <v>52.7</v>
      </c>
      <c r="F48" s="23">
        <v>57.4</v>
      </c>
      <c r="G48" s="8"/>
    </row>
    <row r="49" spans="2:7" ht="18.75" customHeight="1" thickBot="1" x14ac:dyDescent="0.25">
      <c r="B49" s="498"/>
      <c r="C49" s="13" t="s">
        <v>61</v>
      </c>
      <c r="D49" s="24"/>
      <c r="E49" s="22">
        <v>9.3000000000000007</v>
      </c>
      <c r="F49" s="24"/>
      <c r="G49" s="8"/>
    </row>
    <row r="50" spans="2:7" ht="18.75" customHeight="1" x14ac:dyDescent="0.2">
      <c r="B50" s="496" t="s">
        <v>62</v>
      </c>
      <c r="C50" s="36" t="s">
        <v>63</v>
      </c>
      <c r="D50" s="37">
        <v>26</v>
      </c>
      <c r="E50" s="19"/>
      <c r="F50" s="23">
        <v>11.6</v>
      </c>
      <c r="G50" s="8"/>
    </row>
    <row r="51" spans="2:7" ht="18.75" customHeight="1" x14ac:dyDescent="0.2">
      <c r="B51" s="497"/>
      <c r="C51" s="40" t="s">
        <v>64</v>
      </c>
      <c r="D51" s="41">
        <v>29.9</v>
      </c>
      <c r="E51" s="20"/>
      <c r="F51" s="20">
        <v>1.8</v>
      </c>
      <c r="G51" s="8"/>
    </row>
    <row r="52" spans="2:7" ht="18.75" customHeight="1" x14ac:dyDescent="0.2">
      <c r="B52" s="497"/>
      <c r="C52" s="40" t="s">
        <v>65</v>
      </c>
      <c r="D52" s="41">
        <v>28.6</v>
      </c>
      <c r="E52" s="20"/>
      <c r="F52" s="20">
        <v>63.7</v>
      </c>
      <c r="G52" s="8"/>
    </row>
    <row r="53" spans="2:7" ht="18.75" customHeight="1" x14ac:dyDescent="0.2">
      <c r="B53" s="497"/>
      <c r="C53" s="40" t="s">
        <v>66</v>
      </c>
      <c r="D53" s="41">
        <v>34.700000000000003</v>
      </c>
      <c r="E53" s="20"/>
      <c r="F53" s="20">
        <v>28.7</v>
      </c>
    </row>
    <row r="54" spans="2:7" ht="18.75" customHeight="1" thickBot="1" x14ac:dyDescent="0.25">
      <c r="B54" s="498"/>
      <c r="C54" s="13" t="s">
        <v>67</v>
      </c>
      <c r="D54" s="24"/>
      <c r="E54" s="22">
        <v>115.7</v>
      </c>
      <c r="F54" s="24"/>
    </row>
    <row r="55" spans="2:7" ht="18.75" customHeight="1" x14ac:dyDescent="0.2">
      <c r="B55" s="496" t="s">
        <v>68</v>
      </c>
      <c r="C55" s="36" t="s">
        <v>69</v>
      </c>
      <c r="D55" s="37">
        <v>15.1</v>
      </c>
      <c r="E55" s="23">
        <v>41.9</v>
      </c>
      <c r="F55" s="23">
        <v>49.6</v>
      </c>
    </row>
    <row r="56" spans="2:7" ht="18.75" customHeight="1" thickBot="1" x14ac:dyDescent="0.25">
      <c r="B56" s="497"/>
      <c r="C56" s="9" t="s">
        <v>70</v>
      </c>
      <c r="D56" s="26"/>
      <c r="E56" s="20">
        <v>16.100000000000001</v>
      </c>
      <c r="F56" s="26"/>
    </row>
    <row r="57" spans="2:7" ht="46.5" customHeight="1" thickBot="1" x14ac:dyDescent="0.25">
      <c r="B57" s="436" t="s">
        <v>71</v>
      </c>
      <c r="C57" s="43" t="s">
        <v>72</v>
      </c>
      <c r="D57" s="44">
        <v>8.6999999999999993</v>
      </c>
      <c r="E57" s="27"/>
      <c r="F57" s="27"/>
    </row>
    <row r="58" spans="2:7" ht="18.75" customHeight="1" x14ac:dyDescent="0.2">
      <c r="B58" s="496" t="s">
        <v>73</v>
      </c>
      <c r="C58" s="36" t="s">
        <v>74</v>
      </c>
      <c r="D58" s="37">
        <v>411.5</v>
      </c>
      <c r="E58" s="19"/>
      <c r="F58" s="19"/>
    </row>
    <row r="59" spans="2:7" ht="18.75" customHeight="1" x14ac:dyDescent="0.2">
      <c r="B59" s="497"/>
      <c r="C59" s="40" t="s">
        <v>75</v>
      </c>
      <c r="D59" s="41">
        <v>56.1</v>
      </c>
      <c r="E59" s="20"/>
      <c r="F59" s="26"/>
    </row>
    <row r="60" spans="2:7" ht="18.75" customHeight="1" x14ac:dyDescent="0.2">
      <c r="B60" s="497"/>
      <c r="C60" s="40" t="s">
        <v>76</v>
      </c>
      <c r="D60" s="41">
        <v>169</v>
      </c>
      <c r="E60" s="20"/>
      <c r="F60" s="26"/>
    </row>
    <row r="61" spans="2:7" ht="18.75" customHeight="1" thickBot="1" x14ac:dyDescent="0.25">
      <c r="B61" s="497"/>
      <c r="C61" s="9" t="s">
        <v>77</v>
      </c>
      <c r="D61" s="26"/>
      <c r="E61" s="20">
        <v>125</v>
      </c>
      <c r="F61" s="26"/>
    </row>
    <row r="62" spans="2:7" ht="18.75" customHeight="1" x14ac:dyDescent="0.2">
      <c r="B62" s="496" t="s">
        <v>78</v>
      </c>
      <c r="C62" s="12" t="s">
        <v>79</v>
      </c>
      <c r="D62" s="19"/>
      <c r="E62" s="23">
        <v>16</v>
      </c>
      <c r="F62" s="19"/>
    </row>
    <row r="63" spans="2:7" ht="18.75" customHeight="1" x14ac:dyDescent="0.2">
      <c r="B63" s="497"/>
      <c r="C63" s="9" t="s">
        <v>80</v>
      </c>
      <c r="D63" s="26"/>
      <c r="E63" s="20">
        <v>15</v>
      </c>
      <c r="F63" s="26"/>
    </row>
    <row r="64" spans="2:7" ht="30" x14ac:dyDescent="0.2">
      <c r="B64" s="497"/>
      <c r="C64" s="40" t="s">
        <v>81</v>
      </c>
      <c r="D64" s="26" t="s">
        <v>82</v>
      </c>
      <c r="E64" s="20"/>
      <c r="F64" s="26"/>
    </row>
    <row r="65" spans="2:7" ht="18.75" customHeight="1" thickBot="1" x14ac:dyDescent="0.25">
      <c r="B65" s="501"/>
      <c r="C65" s="11" t="s">
        <v>83</v>
      </c>
      <c r="D65" s="24" t="s">
        <v>82</v>
      </c>
      <c r="E65" s="24"/>
      <c r="F65" s="24"/>
    </row>
    <row r="66" spans="2:7" ht="18.75" thickBot="1" x14ac:dyDescent="0.25">
      <c r="B66" s="437"/>
      <c r="C66" s="14" t="s">
        <v>84</v>
      </c>
      <c r="D66" s="47">
        <v>1592.7</v>
      </c>
      <c r="E66" s="47">
        <v>1163.5</v>
      </c>
      <c r="F66" s="47">
        <v>1014.2</v>
      </c>
      <c r="G66" s="434"/>
    </row>
    <row r="67" spans="2:7" ht="30.75" customHeight="1" x14ac:dyDescent="0.2">
      <c r="B67" s="500" t="s">
        <v>588</v>
      </c>
      <c r="C67" s="500"/>
      <c r="D67" s="500"/>
      <c r="E67" s="500"/>
      <c r="F67" s="500"/>
    </row>
  </sheetData>
  <mergeCells count="19">
    <mergeCell ref="B10:B17"/>
    <mergeCell ref="D4:F4"/>
    <mergeCell ref="B6:B9"/>
    <mergeCell ref="B27:B29"/>
    <mergeCell ref="B23:B26"/>
    <mergeCell ref="B20:B21"/>
    <mergeCell ref="B3:F3"/>
    <mergeCell ref="B67:F67"/>
    <mergeCell ref="B42:B47"/>
    <mergeCell ref="B40:B41"/>
    <mergeCell ref="B38:B39"/>
    <mergeCell ref="B34:B36"/>
    <mergeCell ref="B30:B33"/>
    <mergeCell ref="B62:B65"/>
    <mergeCell ref="B58:B61"/>
    <mergeCell ref="B55:B56"/>
    <mergeCell ref="B50:B54"/>
    <mergeCell ref="B48:B49"/>
    <mergeCell ref="B18:B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fitToHeight="0" orientation="portrait" r:id="rId1"/>
  <headerFooter>
    <oddFooter>&amp;C&amp;P de &amp;N</oddFooter>
  </headerFooter>
  <rowBreaks count="1" manualBreakCount="1">
    <brk id="3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27"/>
  <sheetViews>
    <sheetView showGridLines="0" topLeftCell="A2" zoomScaleNormal="100" workbookViewId="0">
      <selection activeCell="B7" sqref="B7"/>
    </sheetView>
  </sheetViews>
  <sheetFormatPr baseColWidth="10" defaultRowHeight="15.75" x14ac:dyDescent="0.2"/>
  <cols>
    <col min="1" max="1" width="3.7109375" style="232" customWidth="1"/>
    <col min="2" max="2" width="34.5703125" style="236" customWidth="1"/>
    <col min="3" max="5" width="9.5703125" style="235" customWidth="1"/>
    <col min="6" max="6" width="2.5703125" style="235" customWidth="1"/>
    <col min="7" max="8" width="12.140625" style="234" customWidth="1"/>
    <col min="9" max="9" width="2.42578125" style="234" customWidth="1"/>
    <col min="10" max="11" width="12.140625" style="234" customWidth="1"/>
    <col min="12" max="12" width="13.28515625" style="234" customWidth="1"/>
    <col min="13" max="16384" width="11.42578125" style="232"/>
  </cols>
  <sheetData>
    <row r="2" spans="2:12" ht="18" x14ac:dyDescent="0.2">
      <c r="B2" s="361" t="s">
        <v>607</v>
      </c>
    </row>
    <row r="3" spans="2:12" ht="21" customHeight="1" thickBot="1" x14ac:dyDescent="0.25">
      <c r="B3" s="617" t="s">
        <v>486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</row>
    <row r="4" spans="2:12" ht="42.75" customHeight="1" thickTop="1" x14ac:dyDescent="0.2">
      <c r="B4" s="276"/>
      <c r="C4" s="618" t="s">
        <v>454</v>
      </c>
      <c r="D4" s="618"/>
      <c r="E4" s="619"/>
      <c r="F4" s="275"/>
      <c r="G4" s="618" t="s">
        <v>453</v>
      </c>
      <c r="H4" s="619"/>
      <c r="I4" s="275"/>
      <c r="J4" s="618" t="s">
        <v>452</v>
      </c>
      <c r="K4" s="618"/>
      <c r="L4" s="618"/>
    </row>
    <row r="5" spans="2:12" thickBot="1" x14ac:dyDescent="0.25">
      <c r="B5" s="274"/>
      <c r="C5" s="272" t="s">
        <v>376</v>
      </c>
      <c r="D5" s="273" t="s">
        <v>377</v>
      </c>
      <c r="E5" s="290" t="s">
        <v>448</v>
      </c>
      <c r="F5" s="272"/>
      <c r="G5" s="272" t="s">
        <v>376</v>
      </c>
      <c r="H5" s="290" t="s">
        <v>377</v>
      </c>
      <c r="I5" s="272"/>
      <c r="J5" s="272" t="s">
        <v>376</v>
      </c>
      <c r="K5" s="272" t="s">
        <v>377</v>
      </c>
      <c r="L5" s="272" t="s">
        <v>448</v>
      </c>
    </row>
    <row r="6" spans="2:12" ht="28.5" customHeight="1" thickTop="1" x14ac:dyDescent="0.2">
      <c r="B6" s="262" t="s">
        <v>439</v>
      </c>
      <c r="C6" s="283">
        <v>2.3962545478162969E-2</v>
      </c>
      <c r="D6" s="283">
        <v>2.2959893697647098E-2</v>
      </c>
      <c r="E6" s="291">
        <v>4.6922439175810071E-2</v>
      </c>
      <c r="F6" s="261"/>
      <c r="G6" s="277">
        <v>15.09</v>
      </c>
      <c r="H6" s="295">
        <v>13.88</v>
      </c>
      <c r="I6" s="260"/>
      <c r="J6" s="259">
        <f>C6*G6</f>
        <v>0.36159481126547921</v>
      </c>
      <c r="K6" s="259">
        <f>D6*H6</f>
        <v>0.31868332452334175</v>
      </c>
      <c r="L6" s="271">
        <f t="shared" ref="L6:L11" si="0">SUM(J6:K6)</f>
        <v>0.68027813578882101</v>
      </c>
    </row>
    <row r="7" spans="2:12" ht="28.5" customHeight="1" x14ac:dyDescent="0.2">
      <c r="B7" s="270" t="s">
        <v>440</v>
      </c>
      <c r="C7" s="284">
        <v>7.9220723689000433E-2</v>
      </c>
      <c r="D7" s="284">
        <v>7.6573889403671824E-2</v>
      </c>
      <c r="E7" s="292">
        <v>0.15579461309267226</v>
      </c>
      <c r="F7" s="269"/>
      <c r="G7" s="278">
        <v>19.73</v>
      </c>
      <c r="H7" s="296">
        <v>18.760000000000002</v>
      </c>
      <c r="I7" s="268"/>
      <c r="J7" s="267">
        <f t="shared" ref="J7:K11" si="1">C7*G7</f>
        <v>1.5630248783839786</v>
      </c>
      <c r="K7" s="267">
        <f t="shared" si="1"/>
        <v>1.4365261652128836</v>
      </c>
      <c r="L7" s="266">
        <f t="shared" si="0"/>
        <v>2.9995510435968624</v>
      </c>
    </row>
    <row r="8" spans="2:12" ht="28.5" customHeight="1" x14ac:dyDescent="0.2">
      <c r="B8" s="270" t="s">
        <v>441</v>
      </c>
      <c r="C8" s="284">
        <v>0.27840894093576674</v>
      </c>
      <c r="D8" s="284">
        <v>0.26957603639131339</v>
      </c>
      <c r="E8" s="292">
        <v>0.54798497732708018</v>
      </c>
      <c r="F8" s="269"/>
      <c r="G8" s="278">
        <v>35.6</v>
      </c>
      <c r="H8" s="296">
        <v>31.13</v>
      </c>
      <c r="I8" s="268"/>
      <c r="J8" s="267">
        <f t="shared" si="1"/>
        <v>9.9113582973132957</v>
      </c>
      <c r="K8" s="267">
        <f t="shared" si="1"/>
        <v>8.3919020128615855</v>
      </c>
      <c r="L8" s="266">
        <f t="shared" si="0"/>
        <v>18.303260310174881</v>
      </c>
    </row>
    <row r="9" spans="2:12" ht="28.5" customHeight="1" x14ac:dyDescent="0.2">
      <c r="B9" s="270" t="s">
        <v>442</v>
      </c>
      <c r="C9" s="284">
        <v>1.0181645925242115</v>
      </c>
      <c r="D9" s="284">
        <v>1.096660161834192</v>
      </c>
      <c r="E9" s="292">
        <v>2.1148247543584033</v>
      </c>
      <c r="F9" s="269"/>
      <c r="G9" s="278">
        <v>50.05</v>
      </c>
      <c r="H9" s="296">
        <v>35.520000000000003</v>
      </c>
      <c r="I9" s="268"/>
      <c r="J9" s="267">
        <f t="shared" si="1"/>
        <v>50.959137855836786</v>
      </c>
      <c r="K9" s="267">
        <f t="shared" si="1"/>
        <v>38.953368948350501</v>
      </c>
      <c r="L9" s="266">
        <f t="shared" si="0"/>
        <v>89.912506804187288</v>
      </c>
    </row>
    <row r="10" spans="2:12" ht="28.5" customHeight="1" x14ac:dyDescent="0.2">
      <c r="B10" s="270" t="s">
        <v>443</v>
      </c>
      <c r="C10" s="284">
        <v>0.25324154916865194</v>
      </c>
      <c r="D10" s="284">
        <v>0.31042681578087922</v>
      </c>
      <c r="E10" s="292">
        <v>0.5636683649495311</v>
      </c>
      <c r="F10" s="269"/>
      <c r="G10" s="278">
        <v>45.12</v>
      </c>
      <c r="H10" s="296">
        <v>32.880000000000003</v>
      </c>
      <c r="I10" s="268"/>
      <c r="J10" s="267">
        <f t="shared" si="1"/>
        <v>11.426258698489574</v>
      </c>
      <c r="K10" s="267">
        <f t="shared" si="1"/>
        <v>10.20683370287531</v>
      </c>
      <c r="L10" s="266">
        <f t="shared" si="0"/>
        <v>21.633092401364884</v>
      </c>
    </row>
    <row r="11" spans="2:12" ht="28.5" customHeight="1" thickBot="1" x14ac:dyDescent="0.25">
      <c r="B11" s="258" t="s">
        <v>444</v>
      </c>
      <c r="C11" s="285">
        <v>6.7272525977533512E-2</v>
      </c>
      <c r="D11" s="285">
        <v>0.10353232511896958</v>
      </c>
      <c r="E11" s="293">
        <v>0.17080485109650306</v>
      </c>
      <c r="F11" s="265"/>
      <c r="G11" s="279">
        <v>45.97</v>
      </c>
      <c r="H11" s="297">
        <v>33.340000000000003</v>
      </c>
      <c r="I11" s="257"/>
      <c r="J11" s="264">
        <f t="shared" si="1"/>
        <v>3.0925180191872155</v>
      </c>
      <c r="K11" s="264">
        <f t="shared" si="1"/>
        <v>3.4517677194664462</v>
      </c>
      <c r="L11" s="263">
        <f t="shared" si="0"/>
        <v>6.5442857386536613</v>
      </c>
    </row>
    <row r="12" spans="2:12" ht="40.5" customHeight="1" thickTop="1" x14ac:dyDescent="0.2">
      <c r="B12" s="262" t="s">
        <v>451</v>
      </c>
      <c r="C12" s="286">
        <v>1.7202708777733271</v>
      </c>
      <c r="D12" s="286">
        <v>1.879729122226673</v>
      </c>
      <c r="E12" s="294">
        <v>3.5999999999999996</v>
      </c>
      <c r="F12" s="261"/>
      <c r="G12" s="260"/>
      <c r="H12" s="260"/>
      <c r="I12" s="260"/>
      <c r="J12" s="259"/>
      <c r="K12" s="259"/>
      <c r="L12" s="259"/>
    </row>
    <row r="13" spans="2:12" ht="40.5" customHeight="1" x14ac:dyDescent="0.2">
      <c r="B13" s="270" t="s">
        <v>450</v>
      </c>
      <c r="C13" s="268"/>
      <c r="D13" s="268"/>
      <c r="E13" s="268"/>
      <c r="F13" s="268"/>
      <c r="G13" s="268"/>
      <c r="H13" s="280"/>
      <c r="I13" s="280"/>
      <c r="J13" s="281">
        <f>SUM(J6:J11)</f>
        <v>77.313892560476319</v>
      </c>
      <c r="K13" s="281">
        <f>SUM(K6:K11)</f>
        <v>62.759081873290064</v>
      </c>
      <c r="L13" s="282">
        <f>SUM(J13:K13)</f>
        <v>140.07297443376638</v>
      </c>
    </row>
    <row r="14" spans="2:12" ht="40.5" customHeight="1" thickBot="1" x14ac:dyDescent="0.25">
      <c r="B14" s="258" t="s">
        <v>540</v>
      </c>
      <c r="C14" s="257"/>
      <c r="D14" s="257"/>
      <c r="E14" s="257"/>
      <c r="F14" s="257"/>
      <c r="G14" s="257"/>
      <c r="H14" s="256"/>
      <c r="I14" s="256"/>
      <c r="J14" s="255"/>
      <c r="K14" s="255"/>
      <c r="L14" s="254">
        <f>L13/E12</f>
        <v>38.909159564935109</v>
      </c>
    </row>
    <row r="15" spans="2:12" ht="16.5" thickTop="1" x14ac:dyDescent="0.2">
      <c r="B15" s="500" t="s">
        <v>591</v>
      </c>
      <c r="C15" s="500"/>
      <c r="D15" s="500"/>
      <c r="E15" s="500"/>
      <c r="F15" s="500"/>
      <c r="G15" s="500"/>
      <c r="H15" s="500"/>
      <c r="I15" s="500"/>
    </row>
    <row r="16" spans="2:12" x14ac:dyDescent="0.2">
      <c r="C16" s="251"/>
      <c r="D16" s="251"/>
      <c r="E16" s="251"/>
      <c r="F16" s="251"/>
      <c r="G16" s="240"/>
      <c r="H16" s="240"/>
      <c r="I16" s="240"/>
      <c r="L16" s="250"/>
    </row>
    <row r="627" spans="3:12" s="236" customFormat="1" ht="15.75" customHeight="1" x14ac:dyDescent="0.25">
      <c r="C627" s="235"/>
      <c r="D627" s="235"/>
      <c r="E627" s="235"/>
      <c r="F627" s="235"/>
      <c r="G627" s="234"/>
      <c r="H627" s="234"/>
      <c r="I627" s="234"/>
      <c r="J627" s="234"/>
      <c r="K627" s="234"/>
      <c r="L627" s="234"/>
    </row>
  </sheetData>
  <mergeCells count="5">
    <mergeCell ref="B3:L3"/>
    <mergeCell ref="C4:E4"/>
    <mergeCell ref="G4:H4"/>
    <mergeCell ref="J4:L4"/>
    <mergeCell ref="B15:I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r:id="rId1"/>
  <headerFooter>
    <oddFooter>&amp;C&amp;P de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B7" sqref="B7"/>
    </sheetView>
  </sheetViews>
  <sheetFormatPr baseColWidth="10" defaultRowHeight="15" x14ac:dyDescent="0.2"/>
  <cols>
    <col min="1" max="1" width="4" style="4" customWidth="1"/>
    <col min="2" max="2" width="35.85546875" style="4" customWidth="1"/>
    <col min="3" max="8" width="12.28515625" style="4" customWidth="1"/>
    <col min="9" max="16384" width="11.42578125" style="4"/>
  </cols>
  <sheetData>
    <row r="2" spans="2:8" ht="18" x14ac:dyDescent="0.25">
      <c r="B2" s="377" t="s">
        <v>608</v>
      </c>
    </row>
    <row r="3" spans="2:8" ht="36" customHeight="1" thickBot="1" x14ac:dyDescent="0.25">
      <c r="B3" s="514" t="s">
        <v>498</v>
      </c>
      <c r="C3" s="514"/>
      <c r="D3" s="514"/>
      <c r="E3" s="514"/>
      <c r="F3" s="514"/>
      <c r="G3" s="514"/>
      <c r="H3" s="514"/>
    </row>
    <row r="4" spans="2:8" ht="23.25" customHeight="1" thickBot="1" x14ac:dyDescent="0.25">
      <c r="B4" s="369" t="s">
        <v>497</v>
      </c>
      <c r="C4" s="342" t="s">
        <v>346</v>
      </c>
      <c r="D4" s="368" t="s">
        <v>347</v>
      </c>
      <c r="E4" s="367" t="s">
        <v>348</v>
      </c>
      <c r="F4" s="368" t="s">
        <v>349</v>
      </c>
      <c r="G4" s="367" t="s">
        <v>350</v>
      </c>
      <c r="H4" s="343" t="s">
        <v>351</v>
      </c>
    </row>
    <row r="5" spans="2:8" ht="39.75" customHeight="1" x14ac:dyDescent="0.2">
      <c r="B5" s="366" t="s">
        <v>496</v>
      </c>
      <c r="C5" s="370"/>
      <c r="D5" s="26">
        <v>649</v>
      </c>
      <c r="E5" s="371">
        <v>1053</v>
      </c>
      <c r="F5" s="26">
        <v>1434</v>
      </c>
      <c r="G5" s="371">
        <v>1309</v>
      </c>
      <c r="H5" s="41">
        <v>1227</v>
      </c>
    </row>
    <row r="6" spans="2:8" ht="39.75" customHeight="1" x14ac:dyDescent="0.2">
      <c r="B6" s="365" t="s">
        <v>422</v>
      </c>
      <c r="C6" s="372">
        <v>700</v>
      </c>
      <c r="D6" s="26">
        <v>314</v>
      </c>
      <c r="E6" s="371">
        <v>356</v>
      </c>
      <c r="F6" s="26">
        <v>478</v>
      </c>
      <c r="G6" s="371">
        <v>461</v>
      </c>
      <c r="H6" s="41">
        <v>388</v>
      </c>
    </row>
    <row r="7" spans="2:8" ht="39.75" customHeight="1" x14ac:dyDescent="0.2">
      <c r="B7" s="365" t="s">
        <v>495</v>
      </c>
      <c r="C7" s="372">
        <v>700</v>
      </c>
      <c r="D7" s="26">
        <v>1300</v>
      </c>
      <c r="E7" s="371">
        <v>2400</v>
      </c>
      <c r="F7" s="26">
        <v>3700</v>
      </c>
      <c r="G7" s="371">
        <v>3700</v>
      </c>
      <c r="H7" s="41">
        <v>3700</v>
      </c>
    </row>
    <row r="8" spans="2:8" ht="39.75" customHeight="1" thickBot="1" x14ac:dyDescent="0.25">
      <c r="B8" s="364" t="s">
        <v>494</v>
      </c>
      <c r="C8" s="373">
        <v>0</v>
      </c>
      <c r="D8" s="24">
        <v>651</v>
      </c>
      <c r="E8" s="374">
        <v>1347</v>
      </c>
      <c r="F8" s="24">
        <v>2266</v>
      </c>
      <c r="G8" s="374">
        <v>2391</v>
      </c>
      <c r="H8" s="42">
        <v>2473</v>
      </c>
    </row>
    <row r="9" spans="2:8" ht="39.75" customHeight="1" thickBot="1" x14ac:dyDescent="0.25">
      <c r="B9" s="493" t="s">
        <v>493</v>
      </c>
      <c r="C9" s="43"/>
      <c r="D9" s="43"/>
      <c r="E9" s="43"/>
      <c r="F9" s="43"/>
      <c r="G9" s="363" t="s">
        <v>492</v>
      </c>
      <c r="H9" s="362">
        <v>1.5E-3</v>
      </c>
    </row>
    <row r="10" spans="2:8" ht="39.75" customHeight="1" thickBot="1" x14ac:dyDescent="0.25">
      <c r="B10" s="494" t="s">
        <v>491</v>
      </c>
      <c r="C10" s="376">
        <v>0</v>
      </c>
      <c r="D10" s="376">
        <f>D8*$H$9</f>
        <v>0.97650000000000003</v>
      </c>
      <c r="E10" s="376">
        <f>E8*$H$9</f>
        <v>2.0205000000000002</v>
      </c>
      <c r="F10" s="376">
        <f>F8*$H$9</f>
        <v>3.399</v>
      </c>
      <c r="G10" s="376">
        <f>G8*$H$9</f>
        <v>3.5865</v>
      </c>
      <c r="H10" s="375">
        <f>H8*$H$9</f>
        <v>3.7095000000000002</v>
      </c>
    </row>
    <row r="11" spans="2:8" x14ac:dyDescent="0.2">
      <c r="B11" s="500" t="s">
        <v>591</v>
      </c>
      <c r="C11" s="500"/>
      <c r="D11" s="500"/>
      <c r="E11" s="500"/>
      <c r="F11" s="500"/>
      <c r="G11" s="500"/>
      <c r="H11" s="500"/>
    </row>
    <row r="19" spans="8:8" ht="15.75" x14ac:dyDescent="0.2">
      <c r="H19" s="31"/>
    </row>
  </sheetData>
  <mergeCells count="2">
    <mergeCell ref="B3:H3"/>
    <mergeCell ref="B11:H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14"/>
  <sheetViews>
    <sheetView showGridLines="0" workbookViewId="0">
      <selection activeCell="B7" sqref="B7"/>
    </sheetView>
  </sheetViews>
  <sheetFormatPr baseColWidth="10" defaultRowHeight="15" x14ac:dyDescent="0.25"/>
  <cols>
    <col min="1" max="1" width="4.140625" style="8" customWidth="1"/>
    <col min="2" max="2" width="23.5703125" style="8" customWidth="1"/>
    <col min="3" max="13" width="7.140625" style="8" customWidth="1"/>
    <col min="14" max="14" width="8" style="8" customWidth="1"/>
    <col min="15" max="22" width="7.140625" style="8" customWidth="1"/>
    <col min="23" max="16384" width="11.42578125" style="8"/>
  </cols>
  <sheetData>
    <row r="2" spans="2:22" ht="18" x14ac:dyDescent="0.25">
      <c r="B2" s="213" t="s">
        <v>609</v>
      </c>
    </row>
    <row r="3" spans="2:22" ht="18.75" thickBot="1" x14ac:dyDescent="0.3">
      <c r="B3" s="377" t="s">
        <v>518</v>
      </c>
    </row>
    <row r="4" spans="2:22" ht="15.75" x14ac:dyDescent="0.25">
      <c r="B4" s="382"/>
      <c r="C4" s="520" t="s">
        <v>508</v>
      </c>
      <c r="D4" s="526"/>
      <c r="E4" s="520" t="s">
        <v>509</v>
      </c>
      <c r="F4" s="526"/>
      <c r="G4" s="520" t="s">
        <v>510</v>
      </c>
      <c r="H4" s="526"/>
      <c r="I4" s="520" t="s">
        <v>511</v>
      </c>
      <c r="J4" s="526"/>
      <c r="K4" s="520" t="s">
        <v>512</v>
      </c>
      <c r="L4" s="526"/>
      <c r="M4" s="520" t="s">
        <v>513</v>
      </c>
      <c r="N4" s="526"/>
      <c r="O4" s="520" t="s">
        <v>513</v>
      </c>
      <c r="P4" s="526"/>
      <c r="Q4" s="520" t="s">
        <v>514</v>
      </c>
      <c r="R4" s="526"/>
      <c r="S4" s="520" t="s">
        <v>515</v>
      </c>
      <c r="T4" s="526"/>
      <c r="U4" s="520" t="s">
        <v>516</v>
      </c>
      <c r="V4" s="520"/>
    </row>
    <row r="5" spans="2:22" ht="33" customHeight="1" thickBot="1" x14ac:dyDescent="0.3">
      <c r="B5" s="16"/>
      <c r="C5" s="64" t="s">
        <v>499</v>
      </c>
      <c r="D5" s="75" t="s">
        <v>517</v>
      </c>
      <c r="E5" s="64" t="s">
        <v>499</v>
      </c>
      <c r="F5" s="75" t="s">
        <v>517</v>
      </c>
      <c r="G5" s="64" t="s">
        <v>499</v>
      </c>
      <c r="H5" s="75" t="s">
        <v>517</v>
      </c>
      <c r="I5" s="64" t="s">
        <v>499</v>
      </c>
      <c r="J5" s="75" t="s">
        <v>517</v>
      </c>
      <c r="K5" s="64" t="s">
        <v>499</v>
      </c>
      <c r="L5" s="75" t="s">
        <v>517</v>
      </c>
      <c r="M5" s="64" t="s">
        <v>499</v>
      </c>
      <c r="N5" s="75" t="s">
        <v>517</v>
      </c>
      <c r="O5" s="64" t="s">
        <v>499</v>
      </c>
      <c r="P5" s="75" t="s">
        <v>517</v>
      </c>
      <c r="Q5" s="64" t="s">
        <v>499</v>
      </c>
      <c r="R5" s="75" t="s">
        <v>517</v>
      </c>
      <c r="S5" s="64" t="s">
        <v>499</v>
      </c>
      <c r="T5" s="75" t="s">
        <v>517</v>
      </c>
      <c r="U5" s="64" t="s">
        <v>499</v>
      </c>
      <c r="V5" s="64" t="s">
        <v>517</v>
      </c>
    </row>
    <row r="6" spans="2:22" ht="34.5" customHeight="1" x14ac:dyDescent="0.25">
      <c r="B6" s="50" t="s">
        <v>500</v>
      </c>
      <c r="C6" s="378">
        <v>1.78</v>
      </c>
      <c r="D6" s="380">
        <v>10.99</v>
      </c>
      <c r="E6" s="378">
        <v>1.38</v>
      </c>
      <c r="F6" s="380">
        <v>6.02</v>
      </c>
      <c r="G6" s="378">
        <v>2.96</v>
      </c>
      <c r="H6" s="380">
        <v>8.89</v>
      </c>
      <c r="I6" s="378">
        <v>2.2599999999999998</v>
      </c>
      <c r="J6" s="380">
        <v>8.59</v>
      </c>
      <c r="K6" s="378">
        <v>1.1399999999999999</v>
      </c>
      <c r="L6" s="380">
        <v>5.66</v>
      </c>
      <c r="M6" s="378">
        <v>17.72</v>
      </c>
      <c r="N6" s="380">
        <v>231.65</v>
      </c>
      <c r="O6" s="378">
        <v>2.44</v>
      </c>
      <c r="P6" s="380">
        <v>8.32</v>
      </c>
      <c r="Q6" s="378">
        <v>2.83</v>
      </c>
      <c r="R6" s="380">
        <v>12.74</v>
      </c>
      <c r="S6" s="378">
        <v>2.33</v>
      </c>
      <c r="T6" s="380">
        <v>9.02</v>
      </c>
      <c r="U6" s="378">
        <v>2.99</v>
      </c>
      <c r="V6" s="378">
        <v>12.8</v>
      </c>
    </row>
    <row r="7" spans="2:22" ht="34.5" customHeight="1" x14ac:dyDescent="0.25">
      <c r="B7" s="50" t="s">
        <v>501</v>
      </c>
      <c r="C7" s="378">
        <v>2.1800000000000002</v>
      </c>
      <c r="D7" s="380">
        <v>6.64</v>
      </c>
      <c r="E7" s="378">
        <v>2.0299999999999998</v>
      </c>
      <c r="F7" s="380">
        <v>6.93</v>
      </c>
      <c r="G7" s="378">
        <v>2.39</v>
      </c>
      <c r="H7" s="380">
        <v>10.33</v>
      </c>
      <c r="I7" s="378">
        <v>1.61</v>
      </c>
      <c r="J7" s="380">
        <v>4.99</v>
      </c>
      <c r="K7" s="378">
        <v>2.36</v>
      </c>
      <c r="L7" s="380">
        <v>8.14</v>
      </c>
      <c r="M7" s="378">
        <v>1.28</v>
      </c>
      <c r="N7" s="380">
        <v>4.2300000000000004</v>
      </c>
      <c r="O7" s="378">
        <v>1.5</v>
      </c>
      <c r="P7" s="380">
        <v>5.19</v>
      </c>
      <c r="Q7" s="378">
        <v>1.86</v>
      </c>
      <c r="R7" s="380">
        <v>5.87</v>
      </c>
      <c r="S7" s="378">
        <v>2.94</v>
      </c>
      <c r="T7" s="380">
        <v>10.6</v>
      </c>
      <c r="U7" s="378">
        <v>2.87</v>
      </c>
      <c r="V7" s="378">
        <v>8.06</v>
      </c>
    </row>
    <row r="8" spans="2:22" ht="34.5" customHeight="1" x14ac:dyDescent="0.25">
      <c r="B8" s="50" t="s">
        <v>502</v>
      </c>
      <c r="C8" s="378">
        <v>0.38</v>
      </c>
      <c r="D8" s="380">
        <v>2.4900000000000002</v>
      </c>
      <c r="E8" s="378">
        <v>0.28999999999999998</v>
      </c>
      <c r="F8" s="380">
        <v>2.5299999999999998</v>
      </c>
      <c r="G8" s="378">
        <v>0.54</v>
      </c>
      <c r="H8" s="380">
        <v>3.09</v>
      </c>
      <c r="I8" s="378">
        <v>0.48</v>
      </c>
      <c r="J8" s="380">
        <v>3.61</v>
      </c>
      <c r="K8" s="378">
        <v>0.69</v>
      </c>
      <c r="L8" s="380">
        <v>4.8</v>
      </c>
      <c r="M8" s="378">
        <v>0.41</v>
      </c>
      <c r="N8" s="380">
        <v>2.69</v>
      </c>
      <c r="O8" s="378">
        <v>0.42</v>
      </c>
      <c r="P8" s="380">
        <v>2.38</v>
      </c>
      <c r="Q8" s="378">
        <v>0.21</v>
      </c>
      <c r="R8" s="380">
        <v>1.55</v>
      </c>
      <c r="S8" s="378">
        <v>0.79</v>
      </c>
      <c r="T8" s="380">
        <v>4.17</v>
      </c>
      <c r="U8" s="378">
        <v>1.02</v>
      </c>
      <c r="V8" s="378">
        <v>4.76</v>
      </c>
    </row>
    <row r="9" spans="2:22" ht="34.5" customHeight="1" x14ac:dyDescent="0.25">
      <c r="B9" s="50" t="s">
        <v>503</v>
      </c>
      <c r="C9" s="378">
        <v>0.01</v>
      </c>
      <c r="D9" s="380">
        <v>0.1</v>
      </c>
      <c r="E9" s="378">
        <v>0.2</v>
      </c>
      <c r="F9" s="380">
        <v>2.38</v>
      </c>
      <c r="G9" s="378">
        <v>0.61</v>
      </c>
      <c r="H9" s="380">
        <v>5.48</v>
      </c>
      <c r="I9" s="378">
        <v>0.17</v>
      </c>
      <c r="J9" s="380">
        <v>1.35</v>
      </c>
      <c r="K9" s="378">
        <v>0.24</v>
      </c>
      <c r="L9" s="380">
        <v>2.41</v>
      </c>
      <c r="M9" s="378">
        <v>0.21</v>
      </c>
      <c r="N9" s="380">
        <v>2.2999999999999998</v>
      </c>
      <c r="O9" s="378">
        <v>0.05</v>
      </c>
      <c r="P9" s="380">
        <v>0.6</v>
      </c>
      <c r="Q9" s="378">
        <v>0.01</v>
      </c>
      <c r="R9" s="380">
        <v>0.18</v>
      </c>
      <c r="S9" s="378">
        <v>0.16</v>
      </c>
      <c r="T9" s="380">
        <v>1.94</v>
      </c>
      <c r="U9" s="378">
        <v>0.06</v>
      </c>
      <c r="V9" s="378">
        <v>0.92</v>
      </c>
    </row>
    <row r="10" spans="2:22" ht="34.5" customHeight="1" x14ac:dyDescent="0.25">
      <c r="B10" s="50" t="s">
        <v>504</v>
      </c>
      <c r="C10" s="378">
        <v>0</v>
      </c>
      <c r="D10" s="380">
        <v>0</v>
      </c>
      <c r="E10" s="378">
        <v>0</v>
      </c>
      <c r="F10" s="380">
        <v>0</v>
      </c>
      <c r="G10" s="378">
        <v>0</v>
      </c>
      <c r="H10" s="380">
        <v>0</v>
      </c>
      <c r="I10" s="378">
        <v>0.06</v>
      </c>
      <c r="J10" s="380">
        <v>0.7</v>
      </c>
      <c r="K10" s="378">
        <v>0</v>
      </c>
      <c r="L10" s="380">
        <v>0</v>
      </c>
      <c r="M10" s="378">
        <v>0</v>
      </c>
      <c r="N10" s="380">
        <v>0</v>
      </c>
      <c r="O10" s="378">
        <v>0</v>
      </c>
      <c r="P10" s="380">
        <v>0</v>
      </c>
      <c r="Q10" s="378">
        <v>0</v>
      </c>
      <c r="R10" s="380">
        <v>0</v>
      </c>
      <c r="S10" s="378">
        <v>0</v>
      </c>
      <c r="T10" s="380">
        <v>0</v>
      </c>
      <c r="U10" s="378">
        <v>0</v>
      </c>
      <c r="V10" s="378">
        <v>0</v>
      </c>
    </row>
    <row r="11" spans="2:22" ht="34.5" customHeight="1" x14ac:dyDescent="0.25">
      <c r="B11" s="50" t="s">
        <v>505</v>
      </c>
      <c r="C11" s="378">
        <v>0.01</v>
      </c>
      <c r="D11" s="380">
        <v>0.18</v>
      </c>
      <c r="E11" s="378">
        <v>0.02</v>
      </c>
      <c r="F11" s="380">
        <v>0.21</v>
      </c>
      <c r="G11" s="378">
        <v>0.11</v>
      </c>
      <c r="H11" s="380">
        <v>1.0900000000000001</v>
      </c>
      <c r="I11" s="378">
        <v>0.01</v>
      </c>
      <c r="J11" s="380">
        <v>0.12</v>
      </c>
      <c r="K11" s="378">
        <v>0</v>
      </c>
      <c r="L11" s="380">
        <v>0</v>
      </c>
      <c r="M11" s="378">
        <v>0.05</v>
      </c>
      <c r="N11" s="380">
        <v>0.86</v>
      </c>
      <c r="O11" s="378">
        <v>0.02</v>
      </c>
      <c r="P11" s="380">
        <v>0.35</v>
      </c>
      <c r="Q11" s="378">
        <v>0.08</v>
      </c>
      <c r="R11" s="380">
        <v>0.93</v>
      </c>
      <c r="S11" s="378">
        <v>0.35</v>
      </c>
      <c r="T11" s="380">
        <v>3.99</v>
      </c>
      <c r="U11" s="378">
        <v>0</v>
      </c>
      <c r="V11" s="378">
        <v>0</v>
      </c>
    </row>
    <row r="12" spans="2:22" ht="34.5" customHeight="1" x14ac:dyDescent="0.25">
      <c r="B12" s="50" t="s">
        <v>506</v>
      </c>
      <c r="C12" s="378">
        <v>0</v>
      </c>
      <c r="D12" s="380">
        <v>0</v>
      </c>
      <c r="E12" s="378">
        <v>0</v>
      </c>
      <c r="F12" s="380">
        <v>0</v>
      </c>
      <c r="G12" s="378">
        <v>0.02</v>
      </c>
      <c r="H12" s="380">
        <v>0.37</v>
      </c>
      <c r="I12" s="378">
        <v>0.06</v>
      </c>
      <c r="J12" s="380">
        <v>0.7</v>
      </c>
      <c r="K12" s="378">
        <v>0.01</v>
      </c>
      <c r="L12" s="380">
        <v>0.09</v>
      </c>
      <c r="M12" s="378">
        <v>0</v>
      </c>
      <c r="N12" s="380">
        <v>0</v>
      </c>
      <c r="O12" s="378">
        <v>0</v>
      </c>
      <c r="P12" s="380">
        <v>0</v>
      </c>
      <c r="Q12" s="378">
        <v>0.11</v>
      </c>
      <c r="R12" s="380">
        <v>1.78</v>
      </c>
      <c r="S12" s="378">
        <v>0.03</v>
      </c>
      <c r="T12" s="380">
        <v>0.45</v>
      </c>
      <c r="U12" s="378">
        <v>0</v>
      </c>
      <c r="V12" s="378">
        <v>0</v>
      </c>
    </row>
    <row r="13" spans="2:22" ht="34.5" customHeight="1" thickBot="1" x14ac:dyDescent="0.3">
      <c r="B13" s="149" t="s">
        <v>507</v>
      </c>
      <c r="C13" s="379">
        <v>4.37</v>
      </c>
      <c r="D13" s="381">
        <v>24.23</v>
      </c>
      <c r="E13" s="379">
        <v>5.35</v>
      </c>
      <c r="F13" s="381">
        <v>47.84</v>
      </c>
      <c r="G13" s="379">
        <v>3.93</v>
      </c>
      <c r="H13" s="381">
        <v>28.68</v>
      </c>
      <c r="I13" s="379">
        <v>2.79</v>
      </c>
      <c r="J13" s="381">
        <v>23.35</v>
      </c>
      <c r="K13" s="379">
        <v>5.41</v>
      </c>
      <c r="L13" s="381">
        <v>27.26</v>
      </c>
      <c r="M13" s="379">
        <v>1.94</v>
      </c>
      <c r="N13" s="381">
        <v>16.53</v>
      </c>
      <c r="O13" s="379">
        <v>5.25</v>
      </c>
      <c r="P13" s="381">
        <v>41.8</v>
      </c>
      <c r="Q13" s="379">
        <v>1.1299999999999999</v>
      </c>
      <c r="R13" s="381">
        <v>12.64</v>
      </c>
      <c r="S13" s="379">
        <v>4.01</v>
      </c>
      <c r="T13" s="381">
        <v>23.19</v>
      </c>
      <c r="U13" s="379">
        <v>2.2799999999999998</v>
      </c>
      <c r="V13" s="379">
        <v>17.899999999999999</v>
      </c>
    </row>
    <row r="14" spans="2:22" ht="27" customHeight="1" x14ac:dyDescent="0.2">
      <c r="B14" s="500" t="s">
        <v>588</v>
      </c>
      <c r="C14" s="500"/>
      <c r="D14" s="500"/>
      <c r="E14" s="500"/>
      <c r="F14" s="500"/>
      <c r="G14" s="500"/>
      <c r="H14" s="500"/>
      <c r="I14" s="500"/>
    </row>
  </sheetData>
  <mergeCells count="11">
    <mergeCell ref="O4:P4"/>
    <mergeCell ref="Q4:R4"/>
    <mergeCell ref="S4:T4"/>
    <mergeCell ref="U4:V4"/>
    <mergeCell ref="B14:I14"/>
    <mergeCell ref="C4:D4"/>
    <mergeCell ref="E4:F4"/>
    <mergeCell ref="G4:H4"/>
    <mergeCell ref="I4:J4"/>
    <mergeCell ref="K4:L4"/>
    <mergeCell ref="M4:N4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74" orientation="landscape" r:id="rId1"/>
  <headerFooter>
    <oddFooter>&amp;C&amp;P de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showGridLines="0" workbookViewId="0">
      <selection activeCell="B7" sqref="B7"/>
    </sheetView>
  </sheetViews>
  <sheetFormatPr baseColWidth="10" defaultRowHeight="15" x14ac:dyDescent="0.25"/>
  <cols>
    <col min="1" max="1" width="4.28515625" style="8" customWidth="1"/>
    <col min="2" max="2" width="28.85546875" style="8" customWidth="1"/>
    <col min="3" max="16384" width="11.42578125" style="8"/>
  </cols>
  <sheetData>
    <row r="2" spans="2:6" ht="18" x14ac:dyDescent="0.25">
      <c r="B2" s="213" t="s">
        <v>610</v>
      </c>
    </row>
    <row r="3" spans="2:6" ht="36" customHeight="1" thickBot="1" x14ac:dyDescent="0.3">
      <c r="B3" s="620" t="s">
        <v>522</v>
      </c>
      <c r="C3" s="620"/>
      <c r="D3" s="620"/>
      <c r="E3" s="620"/>
      <c r="F3" s="620"/>
    </row>
    <row r="4" spans="2:6" ht="15.75" x14ac:dyDescent="0.25">
      <c r="B4" s="621"/>
      <c r="C4" s="622" t="s">
        <v>519</v>
      </c>
      <c r="D4" s="622"/>
      <c r="E4" s="520" t="s">
        <v>520</v>
      </c>
      <c r="F4" s="520"/>
    </row>
    <row r="5" spans="2:6" ht="27.75" customHeight="1" thickBot="1" x14ac:dyDescent="0.3">
      <c r="B5" s="552"/>
      <c r="C5" s="391" t="s">
        <v>499</v>
      </c>
      <c r="D5" s="391" t="s">
        <v>517</v>
      </c>
      <c r="E5" s="391" t="s">
        <v>499</v>
      </c>
      <c r="F5" s="391" t="s">
        <v>517</v>
      </c>
    </row>
    <row r="6" spans="2:6" ht="38.25" customHeight="1" x14ac:dyDescent="0.25">
      <c r="B6" s="146" t="s">
        <v>500</v>
      </c>
      <c r="C6" s="37">
        <v>3.78</v>
      </c>
      <c r="D6" s="37">
        <v>74.040000000000006</v>
      </c>
      <c r="E6" s="389">
        <v>8.2000000000000003E-2</v>
      </c>
      <c r="F6" s="389">
        <v>0.313</v>
      </c>
    </row>
    <row r="7" spans="2:6" ht="38.25" customHeight="1" x14ac:dyDescent="0.25">
      <c r="B7" s="50" t="s">
        <v>501</v>
      </c>
      <c r="C7" s="41">
        <v>2.1</v>
      </c>
      <c r="D7" s="41">
        <v>7.41</v>
      </c>
      <c r="E7" s="39">
        <v>4.3999999999999997E-2</v>
      </c>
      <c r="F7" s="39">
        <v>0.13300000000000001</v>
      </c>
    </row>
    <row r="8" spans="2:6" ht="38.25" customHeight="1" x14ac:dyDescent="0.25">
      <c r="B8" s="50" t="s">
        <v>502</v>
      </c>
      <c r="C8" s="41">
        <v>0.52</v>
      </c>
      <c r="D8" s="41">
        <v>3.38</v>
      </c>
      <c r="E8" s="39">
        <v>1.2E-2</v>
      </c>
      <c r="F8" s="39">
        <v>7.8E-2</v>
      </c>
    </row>
    <row r="9" spans="2:6" ht="38.25" customHeight="1" x14ac:dyDescent="0.25">
      <c r="B9" s="50" t="s">
        <v>503</v>
      </c>
      <c r="C9" s="41">
        <v>0.17</v>
      </c>
      <c r="D9" s="41">
        <v>2.3199999999999998</v>
      </c>
      <c r="E9" s="39">
        <v>1.2999999999999999E-2</v>
      </c>
      <c r="F9" s="39">
        <v>0.157</v>
      </c>
    </row>
    <row r="10" spans="2:6" ht="38.25" customHeight="1" x14ac:dyDescent="0.25">
      <c r="B10" s="50" t="s">
        <v>504</v>
      </c>
      <c r="C10" s="41">
        <v>0.01</v>
      </c>
      <c r="D10" s="41">
        <v>0.22</v>
      </c>
      <c r="E10" s="39">
        <v>1E-3</v>
      </c>
      <c r="F10" s="39">
        <v>2.1999999999999999E-2</v>
      </c>
    </row>
    <row r="11" spans="2:6" ht="38.25" customHeight="1" x14ac:dyDescent="0.25">
      <c r="B11" s="50" t="s">
        <v>505</v>
      </c>
      <c r="C11" s="41">
        <v>7.0000000000000007E-2</v>
      </c>
      <c r="D11" s="41">
        <v>1.38</v>
      </c>
      <c r="E11" s="39">
        <v>3.0000000000000001E-3</v>
      </c>
      <c r="F11" s="39">
        <v>5.6000000000000001E-2</v>
      </c>
    </row>
    <row r="12" spans="2:6" ht="38.25" customHeight="1" x14ac:dyDescent="0.25">
      <c r="B12" s="50" t="s">
        <v>506</v>
      </c>
      <c r="C12" s="41">
        <v>0.02</v>
      </c>
      <c r="D12" s="41">
        <v>0.63</v>
      </c>
      <c r="E12" s="39">
        <v>2E-3</v>
      </c>
      <c r="F12" s="39">
        <v>5.3999999999999999E-2</v>
      </c>
    </row>
    <row r="13" spans="2:6" ht="38.25" customHeight="1" thickBot="1" x14ac:dyDescent="0.3">
      <c r="B13" s="50" t="s">
        <v>507</v>
      </c>
      <c r="C13" s="41">
        <v>3.65</v>
      </c>
      <c r="D13" s="41">
        <v>28.38</v>
      </c>
      <c r="E13" s="39">
        <v>2.1999999999999999E-2</v>
      </c>
      <c r="F13" s="39">
        <v>0.16800000000000001</v>
      </c>
    </row>
    <row r="14" spans="2:6" ht="38.25" customHeight="1" x14ac:dyDescent="0.25">
      <c r="B14" s="146" t="s">
        <v>424</v>
      </c>
      <c r="C14" s="520"/>
      <c r="D14" s="520"/>
      <c r="E14" s="388">
        <v>0.18</v>
      </c>
      <c r="F14" s="223"/>
    </row>
    <row r="15" spans="2:6" ht="38.25" customHeight="1" thickBot="1" x14ac:dyDescent="0.3">
      <c r="B15" s="390" t="s">
        <v>521</v>
      </c>
      <c r="C15" s="385"/>
      <c r="D15" s="386"/>
      <c r="E15" s="387">
        <v>0.22</v>
      </c>
      <c r="F15" s="386"/>
    </row>
    <row r="16" spans="2:6" ht="27.75" customHeight="1" x14ac:dyDescent="0.2">
      <c r="B16" s="500" t="s">
        <v>588</v>
      </c>
      <c r="C16" s="500"/>
      <c r="D16" s="500"/>
      <c r="E16" s="500"/>
      <c r="F16" s="500"/>
    </row>
    <row r="17" spans="2:6" x14ac:dyDescent="0.25">
      <c r="B17" s="383"/>
      <c r="C17" s="384"/>
      <c r="D17" s="383"/>
      <c r="E17" s="383"/>
      <c r="F17" s="383"/>
    </row>
    <row r="18" spans="2:6" x14ac:dyDescent="0.25">
      <c r="B18" s="383"/>
      <c r="C18" s="384"/>
      <c r="D18" s="383"/>
      <c r="E18" s="383"/>
      <c r="F18" s="383"/>
    </row>
    <row r="19" spans="2:6" x14ac:dyDescent="0.25">
      <c r="B19" s="383"/>
      <c r="C19" s="384"/>
      <c r="D19" s="383"/>
      <c r="E19" s="383"/>
      <c r="F19" s="383"/>
    </row>
  </sheetData>
  <mergeCells count="6">
    <mergeCell ref="B3:F3"/>
    <mergeCell ref="B16:F16"/>
    <mergeCell ref="B4:B5"/>
    <mergeCell ref="C4:D4"/>
    <mergeCell ref="E4:F4"/>
    <mergeCell ref="C14:D1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7"/>
  <sheetViews>
    <sheetView showGridLines="0" workbookViewId="0">
      <selection activeCell="B7" sqref="B7"/>
    </sheetView>
  </sheetViews>
  <sheetFormatPr baseColWidth="10" defaultRowHeight="15" x14ac:dyDescent="0.2"/>
  <cols>
    <col min="1" max="1" width="3.5703125" style="4" customWidth="1"/>
    <col min="2" max="3" width="21" style="4" customWidth="1"/>
    <col min="4" max="4" width="15.42578125" style="4" customWidth="1"/>
    <col min="5" max="16384" width="11.42578125" style="4"/>
  </cols>
  <sheetData>
    <row r="2" spans="2:4" ht="15.75" x14ac:dyDescent="0.25">
      <c r="B2" s="28" t="s">
        <v>611</v>
      </c>
    </row>
    <row r="3" spans="2:4" ht="63" customHeight="1" thickBot="1" x14ac:dyDescent="0.3">
      <c r="B3" s="623" t="s">
        <v>526</v>
      </c>
      <c r="C3" s="623"/>
      <c r="D3" s="623"/>
    </row>
    <row r="4" spans="2:4" ht="50.25" customHeight="1" thickBot="1" x14ac:dyDescent="0.25">
      <c r="B4" s="395" t="s">
        <v>467</v>
      </c>
      <c r="C4" s="395" t="s">
        <v>523</v>
      </c>
      <c r="D4" s="154" t="s">
        <v>525</v>
      </c>
    </row>
    <row r="5" spans="2:4" ht="21" customHeight="1" x14ac:dyDescent="0.2">
      <c r="B5" s="392">
        <v>15.5</v>
      </c>
      <c r="C5" s="396">
        <v>1E-3</v>
      </c>
      <c r="D5" s="398">
        <v>0.01</v>
      </c>
    </row>
    <row r="6" spans="2:4" ht="21" customHeight="1" x14ac:dyDescent="0.2">
      <c r="B6" s="392">
        <v>16.5</v>
      </c>
      <c r="C6" s="396">
        <v>2.5000000000000001E-2</v>
      </c>
      <c r="D6" s="398">
        <v>0.13</v>
      </c>
    </row>
    <row r="7" spans="2:4" ht="21" customHeight="1" x14ac:dyDescent="0.2">
      <c r="B7" s="392">
        <v>17.5</v>
      </c>
      <c r="C7" s="396">
        <v>4.4999999999999998E-2</v>
      </c>
      <c r="D7" s="398">
        <v>0.24</v>
      </c>
    </row>
    <row r="8" spans="2:4" ht="21" customHeight="1" x14ac:dyDescent="0.2">
      <c r="B8" s="392">
        <v>18.5</v>
      </c>
      <c r="C8" s="396">
        <v>6.0999999999999999E-2</v>
      </c>
      <c r="D8" s="398">
        <v>0.32</v>
      </c>
    </row>
    <row r="9" spans="2:4" ht="21" customHeight="1" x14ac:dyDescent="0.2">
      <c r="B9" s="392">
        <v>19.5</v>
      </c>
      <c r="C9" s="396">
        <v>7.3999999999999996E-2</v>
      </c>
      <c r="D9" s="398">
        <v>0.39</v>
      </c>
    </row>
    <row r="10" spans="2:4" ht="21" customHeight="1" x14ac:dyDescent="0.2">
      <c r="B10" s="392">
        <v>20.5</v>
      </c>
      <c r="C10" s="396">
        <v>8.4000000000000005E-2</v>
      </c>
      <c r="D10" s="398">
        <v>0.45</v>
      </c>
    </row>
    <row r="11" spans="2:4" ht="21" customHeight="1" x14ac:dyDescent="0.2">
      <c r="B11" s="392">
        <v>21.5</v>
      </c>
      <c r="C11" s="396">
        <v>9.0999999999999998E-2</v>
      </c>
      <c r="D11" s="398">
        <v>0.48</v>
      </c>
    </row>
    <row r="12" spans="2:4" ht="21" customHeight="1" x14ac:dyDescent="0.2">
      <c r="B12" s="392">
        <v>22.5</v>
      </c>
      <c r="C12" s="396">
        <v>9.6000000000000002E-2</v>
      </c>
      <c r="D12" s="398">
        <v>0.51</v>
      </c>
    </row>
    <row r="13" spans="2:4" ht="21" customHeight="1" x14ac:dyDescent="0.2">
      <c r="B13" s="392">
        <v>23.5</v>
      </c>
      <c r="C13" s="396">
        <v>9.9000000000000005E-2</v>
      </c>
      <c r="D13" s="398">
        <v>0.52</v>
      </c>
    </row>
    <row r="14" spans="2:4" ht="21" customHeight="1" x14ac:dyDescent="0.2">
      <c r="B14" s="392">
        <v>24.5</v>
      </c>
      <c r="C14" s="396">
        <v>0.1</v>
      </c>
      <c r="D14" s="398">
        <v>0.53</v>
      </c>
    </row>
    <row r="15" spans="2:4" ht="21" customHeight="1" x14ac:dyDescent="0.2">
      <c r="B15" s="392">
        <v>25.5</v>
      </c>
      <c r="C15" s="396">
        <v>9.9000000000000005E-2</v>
      </c>
      <c r="D15" s="398">
        <v>0.52</v>
      </c>
    </row>
    <row r="16" spans="2:4" ht="21" customHeight="1" x14ac:dyDescent="0.2">
      <c r="B16" s="392">
        <v>26.5</v>
      </c>
      <c r="C16" s="396">
        <v>9.7000000000000003E-2</v>
      </c>
      <c r="D16" s="398">
        <v>0.51</v>
      </c>
    </row>
    <row r="17" spans="2:4" ht="21" customHeight="1" x14ac:dyDescent="0.2">
      <c r="B17" s="392">
        <v>27.5</v>
      </c>
      <c r="C17" s="396">
        <v>9.2999999999999999E-2</v>
      </c>
      <c r="D17" s="398">
        <v>0.49</v>
      </c>
    </row>
    <row r="18" spans="2:4" ht="21" customHeight="1" x14ac:dyDescent="0.2">
      <c r="B18" s="392">
        <v>28.5</v>
      </c>
      <c r="C18" s="396">
        <v>8.8999999999999996E-2</v>
      </c>
      <c r="D18" s="398">
        <v>0.47</v>
      </c>
    </row>
    <row r="19" spans="2:4" ht="21" customHeight="1" x14ac:dyDescent="0.2">
      <c r="B19" s="392">
        <v>29.5</v>
      </c>
      <c r="C19" s="396">
        <v>8.4000000000000005E-2</v>
      </c>
      <c r="D19" s="398">
        <v>0.45</v>
      </c>
    </row>
    <row r="20" spans="2:4" ht="21" customHeight="1" x14ac:dyDescent="0.2">
      <c r="B20" s="392">
        <v>30.5</v>
      </c>
      <c r="C20" s="396">
        <v>7.9000000000000001E-2</v>
      </c>
      <c r="D20" s="398">
        <v>0.42</v>
      </c>
    </row>
    <row r="21" spans="2:4" ht="21" customHeight="1" x14ac:dyDescent="0.2">
      <c r="B21" s="392">
        <v>31.5</v>
      </c>
      <c r="C21" s="396">
        <v>7.2999999999999995E-2</v>
      </c>
      <c r="D21" s="398">
        <v>0.39</v>
      </c>
    </row>
    <row r="22" spans="2:4" ht="21" customHeight="1" x14ac:dyDescent="0.2">
      <c r="B22" s="392">
        <v>32.5</v>
      </c>
      <c r="C22" s="396">
        <v>6.6000000000000003E-2</v>
      </c>
      <c r="D22" s="398">
        <v>0.35</v>
      </c>
    </row>
    <row r="23" spans="2:4" ht="21" customHeight="1" x14ac:dyDescent="0.2">
      <c r="B23" s="392">
        <v>33.5</v>
      </c>
      <c r="C23" s="396">
        <v>0.06</v>
      </c>
      <c r="D23" s="398">
        <v>0.32</v>
      </c>
    </row>
    <row r="24" spans="2:4" ht="21" customHeight="1" x14ac:dyDescent="0.2">
      <c r="B24" s="392">
        <v>34.5</v>
      </c>
      <c r="C24" s="396">
        <v>5.2999999999999999E-2</v>
      </c>
      <c r="D24" s="398">
        <v>0.28000000000000003</v>
      </c>
    </row>
    <row r="25" spans="2:4" ht="21" customHeight="1" x14ac:dyDescent="0.2">
      <c r="B25" s="392">
        <v>35.5</v>
      </c>
      <c r="C25" s="396">
        <v>4.7E-2</v>
      </c>
      <c r="D25" s="398">
        <v>0.25</v>
      </c>
    </row>
    <row r="26" spans="2:4" ht="21" customHeight="1" x14ac:dyDescent="0.2">
      <c r="B26" s="392">
        <v>36.5</v>
      </c>
      <c r="C26" s="396">
        <v>0.04</v>
      </c>
      <c r="D26" s="398">
        <v>0.21</v>
      </c>
    </row>
    <row r="27" spans="2:4" ht="21" customHeight="1" x14ac:dyDescent="0.2">
      <c r="B27" s="392">
        <v>37.5</v>
      </c>
      <c r="C27" s="396">
        <v>3.4000000000000002E-2</v>
      </c>
      <c r="D27" s="398">
        <v>0.18</v>
      </c>
    </row>
    <row r="28" spans="2:4" ht="21" customHeight="1" x14ac:dyDescent="0.2">
      <c r="B28" s="392">
        <v>38.5</v>
      </c>
      <c r="C28" s="396">
        <v>2.9000000000000001E-2</v>
      </c>
      <c r="D28" s="398">
        <v>0.15</v>
      </c>
    </row>
    <row r="29" spans="2:4" ht="21" customHeight="1" x14ac:dyDescent="0.2">
      <c r="B29" s="392">
        <v>39.5</v>
      </c>
      <c r="C29" s="396">
        <v>2.3E-2</v>
      </c>
      <c r="D29" s="398">
        <v>0.12</v>
      </c>
    </row>
    <row r="30" spans="2:4" ht="21" customHeight="1" x14ac:dyDescent="0.2">
      <c r="B30" s="392">
        <v>40.5</v>
      </c>
      <c r="C30" s="396">
        <v>1.9E-2</v>
      </c>
      <c r="D30" s="398">
        <v>0.1</v>
      </c>
    </row>
    <row r="31" spans="2:4" ht="21" customHeight="1" x14ac:dyDescent="0.2">
      <c r="B31" s="392">
        <v>41.5</v>
      </c>
      <c r="C31" s="396">
        <v>1.4999999999999999E-2</v>
      </c>
      <c r="D31" s="398">
        <v>0.08</v>
      </c>
    </row>
    <row r="32" spans="2:4" ht="21" customHeight="1" x14ac:dyDescent="0.2">
      <c r="B32" s="392">
        <v>42.5</v>
      </c>
      <c r="C32" s="396">
        <v>1.0999999999999999E-2</v>
      </c>
      <c r="D32" s="398">
        <v>0.06</v>
      </c>
    </row>
    <row r="33" spans="2:4" ht="21" customHeight="1" x14ac:dyDescent="0.2">
      <c r="B33" s="392">
        <v>43.5</v>
      </c>
      <c r="C33" s="396">
        <v>8.0000000000000002E-3</v>
      </c>
      <c r="D33" s="398">
        <v>0.04</v>
      </c>
    </row>
    <row r="34" spans="2:4" ht="21" customHeight="1" x14ac:dyDescent="0.2">
      <c r="B34" s="392">
        <v>44.5</v>
      </c>
      <c r="C34" s="396">
        <v>5.0000000000000001E-3</v>
      </c>
      <c r="D34" s="398">
        <v>0.03</v>
      </c>
    </row>
    <row r="35" spans="2:4" ht="21" customHeight="1" x14ac:dyDescent="0.2">
      <c r="B35" s="392">
        <v>45.5</v>
      </c>
      <c r="C35" s="396">
        <v>3.0000000000000001E-3</v>
      </c>
      <c r="D35" s="398">
        <v>0.02</v>
      </c>
    </row>
    <row r="36" spans="2:4" ht="21" customHeight="1" thickBot="1" x14ac:dyDescent="0.25">
      <c r="B36" s="394">
        <v>46.5</v>
      </c>
      <c r="C36" s="397">
        <v>2E-3</v>
      </c>
      <c r="D36" s="399">
        <v>0.01</v>
      </c>
    </row>
    <row r="37" spans="2:4" ht="40.5" customHeight="1" x14ac:dyDescent="0.2">
      <c r="B37" s="533" t="s">
        <v>588</v>
      </c>
      <c r="C37" s="533"/>
      <c r="D37" s="533"/>
    </row>
  </sheetData>
  <mergeCells count="2">
    <mergeCell ref="B37:D37"/>
    <mergeCell ref="B3:D3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scale="86" orientation="portrait" r:id="rId1"/>
  <headerFooter>
    <oddFooter>&amp;C&amp;P de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showGridLines="0" workbookViewId="0">
      <selection activeCell="B7" sqref="B7"/>
    </sheetView>
  </sheetViews>
  <sheetFormatPr baseColWidth="10" defaultRowHeight="15" x14ac:dyDescent="0.25"/>
  <cols>
    <col min="1" max="1" width="3.140625" style="8" customWidth="1"/>
    <col min="2" max="2" width="23.140625" style="8" customWidth="1"/>
    <col min="3" max="3" width="12.140625" style="8" customWidth="1"/>
    <col min="4" max="4" width="12.85546875" style="8" customWidth="1"/>
    <col min="5" max="5" width="13.5703125" style="8" customWidth="1"/>
    <col min="6" max="7" width="12.140625" style="8" customWidth="1"/>
    <col min="8" max="16384" width="11.42578125" style="8"/>
  </cols>
  <sheetData>
    <row r="2" spans="2:7" ht="18" x14ac:dyDescent="0.25">
      <c r="B2" s="213" t="s">
        <v>612</v>
      </c>
    </row>
    <row r="3" spans="2:7" ht="36.75" customHeight="1" thickBot="1" x14ac:dyDescent="0.3">
      <c r="B3" s="514" t="s">
        <v>536</v>
      </c>
      <c r="C3" s="514"/>
      <c r="D3" s="514"/>
      <c r="E3" s="514"/>
      <c r="F3" s="514"/>
      <c r="G3" s="514"/>
    </row>
    <row r="4" spans="2:7" ht="26.25" thickBot="1" x14ac:dyDescent="0.3">
      <c r="B4" s="136"/>
      <c r="C4" s="402" t="s">
        <v>527</v>
      </c>
      <c r="D4" s="402" t="s">
        <v>528</v>
      </c>
      <c r="E4" s="402" t="s">
        <v>529</v>
      </c>
      <c r="F4" s="402" t="s">
        <v>530</v>
      </c>
      <c r="G4" s="402" t="s">
        <v>531</v>
      </c>
    </row>
    <row r="5" spans="2:7" ht="34.5" customHeight="1" x14ac:dyDescent="0.25">
      <c r="B5" s="50" t="s">
        <v>436</v>
      </c>
      <c r="C5" s="401">
        <v>28</v>
      </c>
      <c r="D5" s="401">
        <v>25</v>
      </c>
      <c r="E5" s="401">
        <v>25</v>
      </c>
      <c r="F5" s="401">
        <v>28</v>
      </c>
      <c r="G5" s="401">
        <v>26.5</v>
      </c>
    </row>
    <row r="6" spans="2:7" ht="34.5" customHeight="1" x14ac:dyDescent="0.25">
      <c r="B6" s="50" t="s">
        <v>532</v>
      </c>
      <c r="C6" s="401">
        <v>10</v>
      </c>
      <c r="D6" s="401">
        <v>10</v>
      </c>
      <c r="E6" s="401">
        <v>8</v>
      </c>
      <c r="F6" s="401">
        <v>6.5</v>
      </c>
      <c r="G6" s="401">
        <v>8.6300000000000008</v>
      </c>
    </row>
    <row r="7" spans="2:7" ht="34.5" customHeight="1" x14ac:dyDescent="0.25">
      <c r="B7" s="50" t="s">
        <v>434</v>
      </c>
      <c r="C7" s="401">
        <v>30</v>
      </c>
      <c r="D7" s="401">
        <v>34</v>
      </c>
      <c r="E7" s="401">
        <v>30</v>
      </c>
      <c r="F7" s="401">
        <v>33</v>
      </c>
      <c r="G7" s="401">
        <v>31.75</v>
      </c>
    </row>
    <row r="8" spans="2:7" ht="34.5" customHeight="1" x14ac:dyDescent="0.25">
      <c r="B8" s="50" t="s">
        <v>533</v>
      </c>
      <c r="C8" s="401">
        <v>8</v>
      </c>
      <c r="D8" s="401">
        <v>9</v>
      </c>
      <c r="E8" s="401">
        <v>8.5</v>
      </c>
      <c r="F8" s="401">
        <v>6</v>
      </c>
      <c r="G8" s="401">
        <v>7.88</v>
      </c>
    </row>
    <row r="9" spans="2:7" ht="34.5" customHeight="1" thickBot="1" x14ac:dyDescent="0.3">
      <c r="B9" s="50" t="s">
        <v>534</v>
      </c>
      <c r="C9" s="401">
        <v>38</v>
      </c>
      <c r="D9" s="401">
        <v>63</v>
      </c>
      <c r="E9" s="401">
        <v>30</v>
      </c>
      <c r="F9" s="401">
        <v>49</v>
      </c>
      <c r="G9" s="401">
        <v>45</v>
      </c>
    </row>
    <row r="10" spans="2:7" ht="33" customHeight="1" thickBot="1" x14ac:dyDescent="0.3">
      <c r="B10" s="136" t="s">
        <v>535</v>
      </c>
      <c r="C10" s="136"/>
      <c r="D10" s="136"/>
      <c r="E10" s="136"/>
      <c r="F10" s="136"/>
      <c r="G10" s="403">
        <v>119.75</v>
      </c>
    </row>
    <row r="11" spans="2:7" ht="28.5" customHeight="1" x14ac:dyDescent="0.25">
      <c r="B11" s="510" t="s">
        <v>592</v>
      </c>
      <c r="C11" s="510"/>
      <c r="D11" s="510"/>
      <c r="E11" s="510"/>
      <c r="F11" s="510"/>
      <c r="G11" s="510"/>
    </row>
    <row r="16" spans="2:7" ht="18" customHeight="1" x14ac:dyDescent="0.25"/>
  </sheetData>
  <mergeCells count="2">
    <mergeCell ref="B11:G11"/>
    <mergeCell ref="B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&amp;C&amp;P de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showGridLines="0" workbookViewId="0">
      <selection activeCell="B7" sqref="B7"/>
    </sheetView>
  </sheetViews>
  <sheetFormatPr baseColWidth="10" defaultRowHeight="14.25" x14ac:dyDescent="0.2"/>
  <cols>
    <col min="1" max="1" width="11.42578125" style="3"/>
    <col min="2" max="2" width="25" style="3" customWidth="1"/>
    <col min="3" max="4" width="16.42578125" style="3" customWidth="1"/>
    <col min="5" max="16384" width="11.42578125" style="3"/>
  </cols>
  <sheetData>
    <row r="2" spans="2:4" ht="18" x14ac:dyDescent="0.2">
      <c r="B2" s="424" t="s">
        <v>614</v>
      </c>
      <c r="C2" s="405"/>
      <c r="D2" s="405"/>
    </row>
    <row r="3" spans="2:4" ht="33.75" customHeight="1" thickBot="1" x14ac:dyDescent="0.25">
      <c r="B3" s="610" t="s">
        <v>537</v>
      </c>
      <c r="C3" s="610"/>
      <c r="D3" s="610"/>
    </row>
    <row r="4" spans="2:4" ht="31.5" customHeight="1" thickTop="1" thickBot="1" x14ac:dyDescent="0.25">
      <c r="B4" s="216"/>
      <c r="C4" s="400" t="s">
        <v>438</v>
      </c>
      <c r="D4" s="400" t="s">
        <v>437</v>
      </c>
    </row>
    <row r="5" spans="2:4" ht="33.75" customHeight="1" thickTop="1" x14ac:dyDescent="0.2">
      <c r="B5" s="219" t="s">
        <v>436</v>
      </c>
      <c r="C5" s="454"/>
      <c r="D5" s="455">
        <v>26.5</v>
      </c>
    </row>
    <row r="6" spans="2:4" ht="33.75" customHeight="1" x14ac:dyDescent="0.2">
      <c r="B6" s="33" t="s">
        <v>435</v>
      </c>
      <c r="C6" s="456">
        <v>6.75</v>
      </c>
      <c r="D6" s="456">
        <v>16.25</v>
      </c>
    </row>
    <row r="7" spans="2:4" ht="33.75" customHeight="1" x14ac:dyDescent="0.2">
      <c r="B7" s="33" t="s">
        <v>434</v>
      </c>
      <c r="C7" s="457"/>
      <c r="D7" s="456">
        <v>33.75</v>
      </c>
    </row>
    <row r="8" spans="2:4" ht="33.75" customHeight="1" thickBot="1" x14ac:dyDescent="0.25">
      <c r="B8" s="222" t="s">
        <v>433</v>
      </c>
      <c r="C8" s="458">
        <v>7.5</v>
      </c>
      <c r="D8" s="458">
        <v>12.75</v>
      </c>
    </row>
    <row r="9" spans="2:4" ht="40.5" customHeight="1" thickTop="1" x14ac:dyDescent="0.2">
      <c r="B9" s="624" t="s">
        <v>613</v>
      </c>
      <c r="C9" s="624"/>
      <c r="D9" s="624"/>
    </row>
    <row r="10" spans="2:4" x14ac:dyDescent="0.2">
      <c r="B10" s="405"/>
      <c r="C10" s="405"/>
      <c r="D10" s="405"/>
    </row>
    <row r="11" spans="2:4" x14ac:dyDescent="0.2">
      <c r="B11" s="405"/>
      <c r="C11" s="405"/>
      <c r="D11" s="405"/>
    </row>
    <row r="12" spans="2:4" x14ac:dyDescent="0.2">
      <c r="B12" s="405"/>
      <c r="C12" s="405"/>
      <c r="D12" s="405"/>
    </row>
    <row r="13" spans="2:4" x14ac:dyDescent="0.2">
      <c r="B13" s="405"/>
      <c r="C13" s="405"/>
      <c r="D13" s="405"/>
    </row>
    <row r="14" spans="2:4" x14ac:dyDescent="0.2">
      <c r="B14" s="405"/>
      <c r="C14" s="405"/>
      <c r="D14" s="405"/>
    </row>
    <row r="15" spans="2:4" x14ac:dyDescent="0.2">
      <c r="B15" s="405"/>
      <c r="C15" s="405"/>
      <c r="D15" s="405"/>
    </row>
    <row r="16" spans="2:4" x14ac:dyDescent="0.2">
      <c r="B16" s="405"/>
      <c r="C16" s="405"/>
      <c r="D16" s="405"/>
    </row>
    <row r="17" spans="2:4" x14ac:dyDescent="0.2">
      <c r="B17" s="405"/>
      <c r="C17" s="405"/>
      <c r="D17" s="405"/>
    </row>
    <row r="18" spans="2:4" x14ac:dyDescent="0.2">
      <c r="B18" s="405"/>
      <c r="C18" s="405"/>
      <c r="D18" s="405"/>
    </row>
  </sheetData>
  <mergeCells count="2">
    <mergeCell ref="B3:D3"/>
    <mergeCell ref="B9:D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&amp;C&amp;P de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4"/>
  <sheetViews>
    <sheetView showGridLines="0" workbookViewId="0">
      <selection activeCell="B7" sqref="B7"/>
    </sheetView>
  </sheetViews>
  <sheetFormatPr baseColWidth="10" defaultRowHeight="15" x14ac:dyDescent="0.25"/>
  <cols>
    <col min="1" max="1" width="4" style="1" customWidth="1"/>
    <col min="2" max="2" width="43.7109375" style="1" customWidth="1"/>
    <col min="3" max="3" width="15.7109375" style="1" customWidth="1"/>
    <col min="4" max="4" width="17.5703125" style="1" customWidth="1"/>
    <col min="5" max="5" width="11.42578125" style="1" customWidth="1"/>
    <col min="6" max="16384" width="11.42578125" style="1"/>
  </cols>
  <sheetData>
    <row r="2" spans="2:5" ht="18.75" x14ac:dyDescent="0.25">
      <c r="B2" s="404" t="s">
        <v>615</v>
      </c>
    </row>
    <row r="3" spans="2:5" ht="56.25" customHeight="1" thickBot="1" x14ac:dyDescent="0.3">
      <c r="B3" s="610" t="s">
        <v>628</v>
      </c>
      <c r="C3" s="610"/>
      <c r="D3" s="610"/>
      <c r="E3" s="610"/>
    </row>
    <row r="4" spans="2:5" ht="31.5" thickTop="1" thickBot="1" x14ac:dyDescent="0.3">
      <c r="B4" s="220"/>
      <c r="C4" s="221" t="s">
        <v>432</v>
      </c>
      <c r="D4" s="221" t="s">
        <v>431</v>
      </c>
      <c r="E4" s="221" t="s">
        <v>627</v>
      </c>
    </row>
    <row r="5" spans="2:5" ht="45.75" customHeight="1" thickTop="1" x14ac:dyDescent="0.25">
      <c r="B5" s="219" t="s">
        <v>430</v>
      </c>
      <c r="C5" s="452">
        <v>46.66</v>
      </c>
      <c r="D5" s="452">
        <v>33.950000000000003</v>
      </c>
      <c r="E5" s="218"/>
    </row>
    <row r="6" spans="2:5" ht="45.75" customHeight="1" x14ac:dyDescent="0.25">
      <c r="B6" s="33" t="s">
        <v>429</v>
      </c>
      <c r="C6" s="453">
        <v>3.4</v>
      </c>
      <c r="D6" s="453">
        <v>3.4</v>
      </c>
      <c r="E6" s="9"/>
    </row>
    <row r="7" spans="2:5" ht="45.75" customHeight="1" x14ac:dyDescent="0.25">
      <c r="B7" s="33" t="s">
        <v>428</v>
      </c>
      <c r="C7" s="453">
        <v>0.06</v>
      </c>
      <c r="D7" s="453">
        <v>0.06</v>
      </c>
      <c r="E7" s="9"/>
    </row>
    <row r="8" spans="2:5" ht="45.75" customHeight="1" x14ac:dyDescent="0.25">
      <c r="B8" s="33" t="s">
        <v>427</v>
      </c>
      <c r="C8" s="217"/>
      <c r="D8" s="453">
        <v>0.32</v>
      </c>
      <c r="E8" s="9"/>
    </row>
    <row r="9" spans="2:5" ht="45.75" customHeight="1" x14ac:dyDescent="0.25">
      <c r="B9" s="50" t="s">
        <v>426</v>
      </c>
      <c r="C9" s="453">
        <v>2.64</v>
      </c>
      <c r="D9" s="453">
        <v>2.64</v>
      </c>
      <c r="E9" s="9"/>
    </row>
    <row r="10" spans="2:5" ht="45.75" customHeight="1" thickBot="1" x14ac:dyDescent="0.3">
      <c r="B10" s="50" t="s">
        <v>425</v>
      </c>
      <c r="C10" s="453">
        <v>12.702439575628524</v>
      </c>
      <c r="D10" s="453">
        <v>10.249573865065656</v>
      </c>
      <c r="E10" s="9"/>
    </row>
    <row r="11" spans="2:5" ht="45.75" customHeight="1" thickTop="1" thickBot="1" x14ac:dyDescent="0.3">
      <c r="B11" s="216" t="s">
        <v>627</v>
      </c>
      <c r="C11" s="463">
        <f>SUM(C5:C10)</f>
        <v>65.462439575628522</v>
      </c>
      <c r="D11" s="463">
        <f>SUM(D5:D10)</f>
        <v>50.619573865065661</v>
      </c>
      <c r="E11" s="463">
        <f>(C11+D11)/2</f>
        <v>58.041006720347092</v>
      </c>
    </row>
    <row r="12" spans="2:5" ht="18" customHeight="1" thickTop="1" x14ac:dyDescent="0.25">
      <c r="B12" s="215" t="s">
        <v>541</v>
      </c>
      <c r="C12" s="215"/>
      <c r="D12" s="215"/>
      <c r="E12" s="215"/>
    </row>
    <row r="13" spans="2:5" ht="24" customHeight="1" x14ac:dyDescent="0.25">
      <c r="B13" s="625" t="s">
        <v>542</v>
      </c>
      <c r="C13" s="625"/>
      <c r="D13" s="625"/>
      <c r="E13" s="625"/>
    </row>
    <row r="14" spans="2:5" x14ac:dyDescent="0.2">
      <c r="B14" s="503" t="s">
        <v>591</v>
      </c>
      <c r="C14" s="503"/>
      <c r="D14" s="503"/>
      <c r="E14" s="503"/>
    </row>
  </sheetData>
  <mergeCells count="3">
    <mergeCell ref="B3:E3"/>
    <mergeCell ref="B13:E13"/>
    <mergeCell ref="B14:E14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portrait" r:id="rId1"/>
  <headerFooter>
    <oddFooter>&amp;C&amp;P de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2"/>
  <sheetViews>
    <sheetView showGridLines="0" workbookViewId="0">
      <selection activeCell="B7" sqref="B7"/>
    </sheetView>
  </sheetViews>
  <sheetFormatPr baseColWidth="10" defaultRowHeight="15" x14ac:dyDescent="0.25"/>
  <cols>
    <col min="1" max="1" width="3" style="8" customWidth="1"/>
    <col min="2" max="2" width="20" style="8" customWidth="1"/>
    <col min="3" max="4" width="16.140625" style="8" customWidth="1"/>
    <col min="5" max="5" width="15.5703125" style="8" customWidth="1"/>
    <col min="6" max="6" width="17.28515625" style="8" customWidth="1"/>
    <col min="7" max="7" width="18.42578125" style="8" customWidth="1"/>
    <col min="8" max="9" width="16.140625" style="8" customWidth="1"/>
    <col min="10" max="14" width="11.42578125" style="8"/>
    <col min="15" max="15" width="12.140625" style="8" bestFit="1" customWidth="1"/>
    <col min="16" max="16384" width="11.42578125" style="8"/>
  </cols>
  <sheetData>
    <row r="2" spans="2:12" ht="18" x14ac:dyDescent="0.25">
      <c r="B2" s="213" t="s">
        <v>616</v>
      </c>
    </row>
    <row r="3" spans="2:12" ht="21.75" customHeight="1" thickBot="1" x14ac:dyDescent="0.3">
      <c r="B3" s="514" t="s">
        <v>458</v>
      </c>
      <c r="C3" s="514"/>
      <c r="D3" s="514"/>
      <c r="E3" s="514"/>
      <c r="F3" s="514"/>
      <c r="G3" s="514"/>
      <c r="H3" s="514"/>
      <c r="I3" s="514"/>
    </row>
    <row r="4" spans="2:12" ht="84.75" thickBot="1" x14ac:dyDescent="0.3">
      <c r="B4" s="229"/>
      <c r="C4" s="152" t="s">
        <v>445</v>
      </c>
      <c r="D4" s="152" t="s">
        <v>429</v>
      </c>
      <c r="E4" s="152" t="s">
        <v>428</v>
      </c>
      <c r="F4" s="104" t="s">
        <v>446</v>
      </c>
      <c r="G4" s="104" t="s">
        <v>456</v>
      </c>
      <c r="H4" s="152" t="s">
        <v>459</v>
      </c>
      <c r="I4" s="152" t="s">
        <v>362</v>
      </c>
    </row>
    <row r="5" spans="2:12" x14ac:dyDescent="0.25">
      <c r="B5" s="230" t="s">
        <v>376</v>
      </c>
      <c r="C5" s="153"/>
      <c r="D5" s="153"/>
      <c r="E5" s="153"/>
      <c r="F5" s="153"/>
      <c r="G5" s="153"/>
      <c r="H5" s="153"/>
      <c r="I5" s="153"/>
    </row>
    <row r="6" spans="2:12" ht="30.75" customHeight="1" x14ac:dyDescent="0.25">
      <c r="B6" s="50" t="s">
        <v>439</v>
      </c>
      <c r="C6" s="464">
        <v>15.09</v>
      </c>
      <c r="D6" s="465">
        <v>0</v>
      </c>
      <c r="E6" s="465">
        <v>0</v>
      </c>
      <c r="F6" s="465">
        <v>0</v>
      </c>
      <c r="G6" s="465">
        <v>0</v>
      </c>
      <c r="H6" s="465">
        <v>0</v>
      </c>
      <c r="I6" s="466">
        <f>SUM(C6:H6)</f>
        <v>15.09</v>
      </c>
    </row>
    <row r="7" spans="2:12" ht="30.75" customHeight="1" x14ac:dyDescent="0.25">
      <c r="B7" s="50" t="s">
        <v>440</v>
      </c>
      <c r="C7" s="464">
        <v>19.73</v>
      </c>
      <c r="D7" s="465">
        <v>0.98</v>
      </c>
      <c r="E7" s="465">
        <v>0</v>
      </c>
      <c r="F7" s="465">
        <v>0</v>
      </c>
      <c r="G7" s="465">
        <v>0</v>
      </c>
      <c r="H7" s="465">
        <v>0</v>
      </c>
      <c r="I7" s="466">
        <f t="shared" ref="I7:I19" si="0">SUM(C7:H7)</f>
        <v>20.71</v>
      </c>
    </row>
    <row r="8" spans="2:12" ht="30.75" customHeight="1" x14ac:dyDescent="0.25">
      <c r="B8" s="50" t="s">
        <v>441</v>
      </c>
      <c r="C8" s="464">
        <v>35.6</v>
      </c>
      <c r="D8" s="465">
        <v>2.02</v>
      </c>
      <c r="E8" s="465">
        <v>0.6</v>
      </c>
      <c r="F8" s="465">
        <v>2.64</v>
      </c>
      <c r="G8" s="465">
        <v>2.9180906365329412E-2</v>
      </c>
      <c r="H8" s="465">
        <v>0</v>
      </c>
      <c r="I8" s="466">
        <f t="shared" si="0"/>
        <v>40.889180906365333</v>
      </c>
      <c r="L8" s="495"/>
    </row>
    <row r="9" spans="2:12" ht="30.75" customHeight="1" x14ac:dyDescent="0.25">
      <c r="B9" s="50" t="s">
        <v>442</v>
      </c>
      <c r="C9" s="464">
        <v>50.05</v>
      </c>
      <c r="D9" s="465">
        <v>3.4</v>
      </c>
      <c r="E9" s="465">
        <v>0.6</v>
      </c>
      <c r="F9" s="465">
        <v>2.64</v>
      </c>
      <c r="G9" s="465">
        <v>11.602348101494439</v>
      </c>
      <c r="H9" s="465">
        <v>0</v>
      </c>
      <c r="I9" s="466">
        <f t="shared" si="0"/>
        <v>68.29234810149444</v>
      </c>
      <c r="L9" s="495"/>
    </row>
    <row r="10" spans="2:12" ht="30.75" customHeight="1" x14ac:dyDescent="0.25">
      <c r="B10" s="50" t="s">
        <v>443</v>
      </c>
      <c r="C10" s="464">
        <v>45.12</v>
      </c>
      <c r="D10" s="465">
        <v>3.59</v>
      </c>
      <c r="E10" s="465">
        <v>0.6</v>
      </c>
      <c r="F10" s="465">
        <v>2.64</v>
      </c>
      <c r="G10" s="465">
        <v>10.832418313321211</v>
      </c>
      <c r="H10" s="465">
        <v>0</v>
      </c>
      <c r="I10" s="466">
        <f t="shared" si="0"/>
        <v>62.782418313321209</v>
      </c>
      <c r="L10" s="495"/>
    </row>
    <row r="11" spans="2:12" ht="30.75" customHeight="1" x14ac:dyDescent="0.25">
      <c r="B11" s="50" t="s">
        <v>444</v>
      </c>
      <c r="C11" s="464">
        <v>45.97</v>
      </c>
      <c r="D11" s="465">
        <v>3.71</v>
      </c>
      <c r="E11" s="465">
        <v>0.6</v>
      </c>
      <c r="F11" s="465">
        <v>2.64</v>
      </c>
      <c r="G11" s="465">
        <v>5.870558149537894</v>
      </c>
      <c r="H11" s="465">
        <v>0</v>
      </c>
      <c r="I11" s="466">
        <f t="shared" si="0"/>
        <v>58.790558149537894</v>
      </c>
      <c r="L11" s="495"/>
    </row>
    <row r="12" spans="2:12" ht="15" customHeight="1" x14ac:dyDescent="0.25">
      <c r="B12" s="50"/>
      <c r="C12" s="226"/>
      <c r="D12" s="227"/>
      <c r="E12" s="227"/>
      <c r="F12" s="227"/>
      <c r="G12" s="227"/>
      <c r="H12" s="228"/>
      <c r="I12" s="231"/>
      <c r="L12" s="495"/>
    </row>
    <row r="13" spans="2:12" ht="30.75" customHeight="1" x14ac:dyDescent="0.25">
      <c r="B13" s="230" t="s">
        <v>377</v>
      </c>
      <c r="C13" s="226"/>
      <c r="D13" s="227"/>
      <c r="E13" s="227"/>
      <c r="F13" s="227"/>
      <c r="G13" s="227"/>
      <c r="H13" s="227"/>
      <c r="I13" s="231"/>
      <c r="L13" s="495"/>
    </row>
    <row r="14" spans="2:12" ht="30.75" customHeight="1" x14ac:dyDescent="0.25">
      <c r="B14" s="50" t="s">
        <v>439</v>
      </c>
      <c r="C14" s="464">
        <v>13.88</v>
      </c>
      <c r="D14" s="465">
        <v>0</v>
      </c>
      <c r="E14" s="465">
        <v>0</v>
      </c>
      <c r="F14" s="465">
        <v>0</v>
      </c>
      <c r="G14" s="465">
        <v>0</v>
      </c>
      <c r="H14" s="465">
        <v>0</v>
      </c>
      <c r="I14" s="466">
        <f t="shared" si="0"/>
        <v>13.88</v>
      </c>
      <c r="L14" s="495"/>
    </row>
    <row r="15" spans="2:12" ht="30.75" customHeight="1" x14ac:dyDescent="0.25">
      <c r="B15" s="50" t="s">
        <v>440</v>
      </c>
      <c r="C15" s="464">
        <v>18.760000000000002</v>
      </c>
      <c r="D15" s="465">
        <v>0.98</v>
      </c>
      <c r="E15" s="465">
        <v>0</v>
      </c>
      <c r="F15" s="465">
        <v>0</v>
      </c>
      <c r="G15" s="465">
        <v>0</v>
      </c>
      <c r="H15" s="465">
        <v>0</v>
      </c>
      <c r="I15" s="466">
        <f t="shared" si="0"/>
        <v>19.740000000000002</v>
      </c>
      <c r="L15" s="495"/>
    </row>
    <row r="16" spans="2:12" ht="30.75" customHeight="1" x14ac:dyDescent="0.25">
      <c r="B16" s="50" t="s">
        <v>441</v>
      </c>
      <c r="C16" s="464">
        <v>31.13</v>
      </c>
      <c r="D16" s="465">
        <v>2.02</v>
      </c>
      <c r="E16" s="465">
        <v>0.6</v>
      </c>
      <c r="F16" s="465">
        <v>2.64</v>
      </c>
      <c r="G16" s="465">
        <v>2.6380000000000001E-2</v>
      </c>
      <c r="H16" s="465">
        <v>0</v>
      </c>
      <c r="I16" s="466">
        <f t="shared" si="0"/>
        <v>36.416380000000004</v>
      </c>
      <c r="L16" s="495"/>
    </row>
    <row r="17" spans="2:12" ht="30.75" customHeight="1" x14ac:dyDescent="0.25">
      <c r="B17" s="50" t="s">
        <v>442</v>
      </c>
      <c r="C17" s="464">
        <v>35.520000000000003</v>
      </c>
      <c r="D17" s="465">
        <v>3.4</v>
      </c>
      <c r="E17" s="465">
        <v>0.6</v>
      </c>
      <c r="F17" s="465">
        <v>2.64</v>
      </c>
      <c r="G17" s="465">
        <v>9.6155099999999987</v>
      </c>
      <c r="H17" s="465">
        <v>0.56000000000000005</v>
      </c>
      <c r="I17" s="466">
        <f t="shared" si="0"/>
        <v>52.335510000000006</v>
      </c>
      <c r="L17" s="495"/>
    </row>
    <row r="18" spans="2:12" ht="30.75" customHeight="1" x14ac:dyDescent="0.25">
      <c r="B18" s="50" t="s">
        <v>443</v>
      </c>
      <c r="C18" s="464">
        <v>32.880000000000003</v>
      </c>
      <c r="D18" s="465">
        <v>3.59</v>
      </c>
      <c r="E18" s="465">
        <v>0.6</v>
      </c>
      <c r="F18" s="465">
        <v>2.64</v>
      </c>
      <c r="G18" s="465">
        <v>6.7031579999999993</v>
      </c>
      <c r="H18" s="465">
        <v>0</v>
      </c>
      <c r="I18" s="466">
        <f t="shared" si="0"/>
        <v>46.413158000000003</v>
      </c>
      <c r="L18" s="495"/>
    </row>
    <row r="19" spans="2:12" ht="30.75" customHeight="1" thickBot="1" x14ac:dyDescent="0.3">
      <c r="B19" s="149" t="s">
        <v>444</v>
      </c>
      <c r="C19" s="467">
        <v>33.340000000000003</v>
      </c>
      <c r="D19" s="468">
        <v>3.71</v>
      </c>
      <c r="E19" s="468">
        <v>0.6</v>
      </c>
      <c r="F19" s="468">
        <v>2.64</v>
      </c>
      <c r="G19" s="468">
        <v>2.3108879999999998</v>
      </c>
      <c r="H19" s="468">
        <v>0</v>
      </c>
      <c r="I19" s="469">
        <f t="shared" si="0"/>
        <v>42.600888000000005</v>
      </c>
      <c r="L19" s="495"/>
    </row>
    <row r="20" spans="2:12" ht="52.5" customHeight="1" x14ac:dyDescent="0.25">
      <c r="B20" s="626" t="s">
        <v>543</v>
      </c>
      <c r="C20" s="626"/>
      <c r="D20" s="626"/>
      <c r="E20" s="626"/>
      <c r="F20" s="626"/>
      <c r="G20" s="626"/>
      <c r="H20" s="626"/>
      <c r="I20" s="626"/>
    </row>
    <row r="21" spans="2:12" ht="17.25" customHeight="1" x14ac:dyDescent="0.25">
      <c r="B21" s="626" t="s">
        <v>457</v>
      </c>
      <c r="C21" s="626"/>
      <c r="D21" s="626"/>
      <c r="E21" s="626"/>
      <c r="F21" s="626"/>
      <c r="G21" s="626"/>
      <c r="H21" s="626"/>
      <c r="I21" s="626"/>
    </row>
    <row r="22" spans="2:12" x14ac:dyDescent="0.2">
      <c r="B22" s="503" t="s">
        <v>591</v>
      </c>
      <c r="C22" s="503"/>
      <c r="D22" s="503"/>
      <c r="E22" s="503"/>
      <c r="F22" s="503"/>
      <c r="G22" s="503"/>
      <c r="H22" s="503"/>
      <c r="I22" s="503"/>
    </row>
  </sheetData>
  <mergeCells count="4">
    <mergeCell ref="B20:I20"/>
    <mergeCell ref="B21:I21"/>
    <mergeCell ref="B22:I22"/>
    <mergeCell ref="B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headerFooter>
    <oddFooter>&amp;C&amp;P de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753"/>
  <sheetViews>
    <sheetView showGridLines="0" zoomScaleNormal="100" workbookViewId="0">
      <selection activeCell="B7" sqref="B7"/>
    </sheetView>
  </sheetViews>
  <sheetFormatPr baseColWidth="10" defaultRowHeight="15.75" x14ac:dyDescent="0.2"/>
  <cols>
    <col min="1" max="1" width="3.7109375" style="232" customWidth="1"/>
    <col min="2" max="2" width="34.5703125" style="236" customWidth="1"/>
    <col min="3" max="5" width="10.5703125" style="235" customWidth="1"/>
    <col min="6" max="6" width="2.5703125" style="235" customWidth="1"/>
    <col min="7" max="8" width="11.28515625" style="234" customWidth="1"/>
    <col min="9" max="9" width="2.42578125" style="234" customWidth="1"/>
    <col min="10" max="11" width="12" style="234" customWidth="1"/>
    <col min="12" max="12" width="13.140625" style="234" customWidth="1"/>
    <col min="13" max="13" width="11.7109375" style="233" bestFit="1" customWidth="1"/>
    <col min="14" max="14" width="11.42578125" style="233"/>
    <col min="15" max="16384" width="11.42578125" style="232"/>
  </cols>
  <sheetData>
    <row r="2" spans="2:15" ht="12.75" customHeight="1" x14ac:dyDescent="0.2">
      <c r="B2" s="361" t="s">
        <v>617</v>
      </c>
    </row>
    <row r="3" spans="2:15" ht="21" customHeight="1" thickBot="1" x14ac:dyDescent="0.25">
      <c r="B3" s="617" t="s">
        <v>455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</row>
    <row r="4" spans="2:15" ht="42.75" customHeight="1" thickTop="1" x14ac:dyDescent="0.2">
      <c r="B4" s="276"/>
      <c r="C4" s="618" t="s">
        <v>454</v>
      </c>
      <c r="D4" s="618"/>
      <c r="E4" s="618"/>
      <c r="F4" s="275"/>
      <c r="G4" s="618" t="s">
        <v>453</v>
      </c>
      <c r="H4" s="618"/>
      <c r="I4" s="275"/>
      <c r="J4" s="618" t="s">
        <v>452</v>
      </c>
      <c r="K4" s="618"/>
      <c r="L4" s="618"/>
    </row>
    <row r="5" spans="2:15" thickBot="1" x14ac:dyDescent="0.25">
      <c r="B5" s="274"/>
      <c r="C5" s="272" t="s">
        <v>376</v>
      </c>
      <c r="D5" s="273" t="s">
        <v>377</v>
      </c>
      <c r="E5" s="272" t="s">
        <v>448</v>
      </c>
      <c r="F5" s="272"/>
      <c r="G5" s="272" t="s">
        <v>376</v>
      </c>
      <c r="H5" s="273" t="s">
        <v>377</v>
      </c>
      <c r="I5" s="273"/>
      <c r="J5" s="272" t="s">
        <v>376</v>
      </c>
      <c r="K5" s="273" t="s">
        <v>377</v>
      </c>
      <c r="L5" s="272" t="s">
        <v>448</v>
      </c>
    </row>
    <row r="6" spans="2:15" ht="28.5" customHeight="1" thickTop="1" x14ac:dyDescent="0.2">
      <c r="B6" s="262" t="s">
        <v>439</v>
      </c>
      <c r="C6" s="283">
        <v>2.3962545478162969E-2</v>
      </c>
      <c r="D6" s="283">
        <v>2.2959893697647098E-2</v>
      </c>
      <c r="E6" s="283">
        <v>4.6922439175810071E-2</v>
      </c>
      <c r="F6" s="261"/>
      <c r="G6" s="470">
        <v>15.09</v>
      </c>
      <c r="H6" s="470">
        <v>13.88</v>
      </c>
      <c r="I6" s="471"/>
      <c r="J6" s="472">
        <f>C6*G6</f>
        <v>0.36159481126547921</v>
      </c>
      <c r="K6" s="472">
        <f>D6*H6</f>
        <v>0.31868332452334175</v>
      </c>
      <c r="L6" s="473">
        <f>SUM(J6:K6)</f>
        <v>0.68027813578882101</v>
      </c>
    </row>
    <row r="7" spans="2:15" ht="28.5" customHeight="1" x14ac:dyDescent="0.2">
      <c r="B7" s="270" t="s">
        <v>440</v>
      </c>
      <c r="C7" s="284">
        <v>7.9220723689000433E-2</v>
      </c>
      <c r="D7" s="284">
        <v>7.6573889403671824E-2</v>
      </c>
      <c r="E7" s="284">
        <v>0.15579461309267226</v>
      </c>
      <c r="F7" s="269"/>
      <c r="G7" s="474">
        <v>20.71</v>
      </c>
      <c r="H7" s="474">
        <v>19.740000000000002</v>
      </c>
      <c r="I7" s="475"/>
      <c r="J7" s="476">
        <f>C7*G7</f>
        <v>1.640661187599199</v>
      </c>
      <c r="K7" s="476">
        <f>D7*H7</f>
        <v>1.5115685768284819</v>
      </c>
      <c r="L7" s="477">
        <v>2.9995510435968624</v>
      </c>
      <c r="N7" s="252"/>
      <c r="O7" s="253"/>
    </row>
    <row r="8" spans="2:15" ht="28.5" customHeight="1" x14ac:dyDescent="0.2">
      <c r="B8" s="270" t="s">
        <v>441</v>
      </c>
      <c r="C8" s="284">
        <v>0.27840894093576674</v>
      </c>
      <c r="D8" s="284">
        <v>0.26957603639131339</v>
      </c>
      <c r="E8" s="284">
        <v>0.54798497732708018</v>
      </c>
      <c r="F8" s="269"/>
      <c r="G8" s="474">
        <v>40.889180906365333</v>
      </c>
      <c r="H8" s="474">
        <v>36.416380000000004</v>
      </c>
      <c r="I8" s="475"/>
      <c r="J8" s="476">
        <f t="shared" ref="J8:J10" si="0">C8*G8</f>
        <v>11.383913551872148</v>
      </c>
      <c r="K8" s="476">
        <f t="shared" ref="K8:K10" si="1">D8*H8</f>
        <v>9.8169833801198987</v>
      </c>
      <c r="L8" s="477">
        <v>18.303260310174881</v>
      </c>
      <c r="N8" s="252"/>
      <c r="O8" s="253"/>
    </row>
    <row r="9" spans="2:15" ht="28.5" customHeight="1" x14ac:dyDescent="0.2">
      <c r="B9" s="270" t="s">
        <v>442</v>
      </c>
      <c r="C9" s="284">
        <v>1.0181645925242115</v>
      </c>
      <c r="D9" s="284">
        <v>1.096660161834192</v>
      </c>
      <c r="E9" s="284">
        <v>2.1148247543584033</v>
      </c>
      <c r="F9" s="269"/>
      <c r="G9" s="474">
        <v>68.29234810149444</v>
      </c>
      <c r="H9" s="474">
        <v>52.335510000000006</v>
      </c>
      <c r="I9" s="475"/>
      <c r="J9" s="476">
        <f t="shared" si="0"/>
        <v>69.532850777279705</v>
      </c>
      <c r="K9" s="476">
        <f t="shared" si="1"/>
        <v>57.394268866274984</v>
      </c>
      <c r="L9" s="477">
        <v>89.912506804187288</v>
      </c>
      <c r="N9" s="252"/>
      <c r="O9" s="253"/>
    </row>
    <row r="10" spans="2:15" ht="28.5" customHeight="1" x14ac:dyDescent="0.2">
      <c r="B10" s="270" t="s">
        <v>443</v>
      </c>
      <c r="C10" s="284">
        <v>0.25324154916865194</v>
      </c>
      <c r="D10" s="284">
        <v>0.31042681578087922</v>
      </c>
      <c r="E10" s="284">
        <v>0.5636683649495311</v>
      </c>
      <c r="F10" s="269"/>
      <c r="G10" s="474">
        <v>62.782418313321209</v>
      </c>
      <c r="H10" s="474">
        <v>46.413158000000003</v>
      </c>
      <c r="I10" s="475"/>
      <c r="J10" s="476">
        <f t="shared" si="0"/>
        <v>15.899116874219807</v>
      </c>
      <c r="K10" s="476">
        <f t="shared" si="1"/>
        <v>14.407888848274842</v>
      </c>
      <c r="L10" s="477">
        <v>21.633092401364884</v>
      </c>
      <c r="N10" s="252"/>
      <c r="O10" s="253"/>
    </row>
    <row r="11" spans="2:15" ht="28.5" customHeight="1" thickBot="1" x14ac:dyDescent="0.25">
      <c r="B11" s="258" t="s">
        <v>444</v>
      </c>
      <c r="C11" s="285">
        <v>6.7272525977533512E-2</v>
      </c>
      <c r="D11" s="285">
        <v>0.10353232511896958</v>
      </c>
      <c r="E11" s="285">
        <v>0.17080485109650306</v>
      </c>
      <c r="F11" s="265"/>
      <c r="G11" s="478">
        <v>58.790558149537894</v>
      </c>
      <c r="H11" s="478">
        <v>42.600888000000005</v>
      </c>
      <c r="I11" s="479"/>
      <c r="J11" s="480">
        <f>C11*D11</f>
        <v>6.9648810310803267E-3</v>
      </c>
      <c r="K11" s="480">
        <f>D11*E11</f>
        <v>1.7683823375620342E-2</v>
      </c>
      <c r="L11" s="481">
        <v>6.5442857386536613</v>
      </c>
      <c r="N11" s="252"/>
      <c r="O11" s="253"/>
    </row>
    <row r="12" spans="2:15" ht="22.5" customHeight="1" thickTop="1" x14ac:dyDescent="0.2">
      <c r="B12" s="262" t="s">
        <v>451</v>
      </c>
      <c r="C12" s="485">
        <v>1.7202708777733271</v>
      </c>
      <c r="D12" s="485">
        <v>1.879729122226673</v>
      </c>
      <c r="E12" s="486">
        <v>3.5999999999999996</v>
      </c>
      <c r="F12" s="261"/>
      <c r="G12" s="260"/>
      <c r="H12" s="260"/>
      <c r="I12" s="260"/>
      <c r="J12" s="259"/>
      <c r="K12" s="259"/>
      <c r="L12" s="259"/>
      <c r="N12" s="252"/>
      <c r="O12" s="253"/>
    </row>
    <row r="13" spans="2:15" ht="39.75" customHeight="1" x14ac:dyDescent="0.2">
      <c r="B13" s="270" t="s">
        <v>450</v>
      </c>
      <c r="C13" s="268"/>
      <c r="D13" s="268"/>
      <c r="E13" s="268"/>
      <c r="F13" s="268"/>
      <c r="G13" s="268"/>
      <c r="H13" s="280"/>
      <c r="I13" s="280"/>
      <c r="J13" s="482">
        <f>SUM(J6:J11)</f>
        <v>98.82510208326741</v>
      </c>
      <c r="K13" s="482">
        <f>SUM(K6:K11)</f>
        <v>83.467076819397164</v>
      </c>
      <c r="L13" s="483">
        <f>SUM(J13:K13)</f>
        <v>182.29217890266457</v>
      </c>
      <c r="N13" s="252"/>
      <c r="O13" s="253"/>
    </row>
    <row r="14" spans="2:15" ht="30.75" customHeight="1" thickBot="1" x14ac:dyDescent="0.25">
      <c r="B14" s="258" t="s">
        <v>544</v>
      </c>
      <c r="C14" s="257"/>
      <c r="D14" s="257"/>
      <c r="E14" s="257"/>
      <c r="F14" s="257"/>
      <c r="G14" s="257"/>
      <c r="H14" s="256"/>
      <c r="I14" s="256"/>
      <c r="J14" s="255"/>
      <c r="K14" s="255"/>
      <c r="L14" s="484">
        <f>L13/E12</f>
        <v>50.636716361851278</v>
      </c>
    </row>
    <row r="15" spans="2:15" ht="16.5" thickTop="1" x14ac:dyDescent="0.2">
      <c r="B15" s="500" t="s">
        <v>591</v>
      </c>
      <c r="C15" s="500"/>
      <c r="D15" s="500"/>
      <c r="E15" s="500"/>
      <c r="F15" s="500"/>
      <c r="G15" s="500"/>
      <c r="H15" s="500"/>
      <c r="I15" s="500"/>
      <c r="M15" s="252"/>
    </row>
    <row r="16" spans="2:15" x14ac:dyDescent="0.2">
      <c r="C16" s="251"/>
      <c r="D16" s="251"/>
      <c r="E16" s="251"/>
      <c r="F16" s="251"/>
      <c r="G16" s="240"/>
      <c r="H16" s="240"/>
      <c r="I16" s="240"/>
      <c r="L16" s="250"/>
    </row>
    <row r="17" spans="3:13" x14ac:dyDescent="0.2">
      <c r="C17" s="239"/>
      <c r="D17" s="239"/>
      <c r="E17" s="239"/>
      <c r="F17" s="239"/>
      <c r="G17" s="238"/>
      <c r="H17" s="240"/>
      <c r="I17" s="240"/>
    </row>
    <row r="18" spans="3:13" x14ac:dyDescent="0.2">
      <c r="C18" s="239"/>
      <c r="D18" s="239"/>
      <c r="E18" s="239"/>
      <c r="F18" s="239"/>
      <c r="G18" s="238"/>
      <c r="H18" s="238"/>
      <c r="I18" s="238"/>
    </row>
    <row r="20" spans="3:13" x14ac:dyDescent="0.2">
      <c r="H20" s="238"/>
      <c r="I20" s="238"/>
    </row>
    <row r="27" spans="3:13" x14ac:dyDescent="0.2">
      <c r="M27" s="237"/>
    </row>
    <row r="1753" ht="15.75" customHeight="1" x14ac:dyDescent="0.2"/>
  </sheetData>
  <mergeCells count="5">
    <mergeCell ref="B3:L3"/>
    <mergeCell ref="C4:E4"/>
    <mergeCell ref="G4:H4"/>
    <mergeCell ref="J4:L4"/>
    <mergeCell ref="B15:I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4"/>
  <sheetViews>
    <sheetView showGridLines="0" zoomScaleNormal="100" workbookViewId="0">
      <selection activeCell="B7" sqref="B7"/>
    </sheetView>
  </sheetViews>
  <sheetFormatPr baseColWidth="10" defaultRowHeight="15" x14ac:dyDescent="0.25"/>
  <cols>
    <col min="1" max="1" width="3.42578125" style="15" customWidth="1"/>
    <col min="2" max="2" width="24.28515625" style="15" customWidth="1"/>
    <col min="3" max="5" width="12" style="15" customWidth="1"/>
    <col min="6" max="6" width="18.85546875" style="15" customWidth="1"/>
    <col min="7" max="16384" width="11.42578125" style="15"/>
  </cols>
  <sheetData>
    <row r="2" spans="2:6" ht="18" x14ac:dyDescent="0.25">
      <c r="B2" s="424" t="s">
        <v>585</v>
      </c>
    </row>
    <row r="3" spans="2:6" ht="36" customHeight="1" x14ac:dyDescent="0.25">
      <c r="B3" s="506" t="s">
        <v>108</v>
      </c>
      <c r="C3" s="506"/>
      <c r="D3" s="506"/>
      <c r="E3" s="506"/>
      <c r="F3" s="506"/>
    </row>
    <row r="4" spans="2:6" ht="41.25" customHeight="1" thickBot="1" x14ac:dyDescent="0.3">
      <c r="B4" s="53" t="s">
        <v>87</v>
      </c>
      <c r="C4" s="52" t="s">
        <v>88</v>
      </c>
      <c r="D4" s="52" t="s">
        <v>89</v>
      </c>
      <c r="E4" s="52" t="s">
        <v>90</v>
      </c>
      <c r="F4" s="52" t="s">
        <v>91</v>
      </c>
    </row>
    <row r="5" spans="2:6" ht="21.75" customHeight="1" x14ac:dyDescent="0.25">
      <c r="B5" s="35" t="s">
        <v>92</v>
      </c>
      <c r="C5" s="9"/>
      <c r="D5" s="9"/>
      <c r="E5" s="9"/>
      <c r="F5" s="9"/>
    </row>
    <row r="6" spans="2:6" ht="21.75" customHeight="1" x14ac:dyDescent="0.25">
      <c r="B6" s="33" t="s">
        <v>93</v>
      </c>
      <c r="C6" s="17">
        <v>1.5</v>
      </c>
      <c r="D6" s="17">
        <v>4.7</v>
      </c>
      <c r="E6" s="17">
        <v>55.5</v>
      </c>
      <c r="F6" s="147">
        <v>143</v>
      </c>
    </row>
    <row r="7" spans="2:6" ht="21.75" customHeight="1" x14ac:dyDescent="0.25">
      <c r="B7" s="33" t="s">
        <v>94</v>
      </c>
      <c r="C7" s="17">
        <v>5</v>
      </c>
      <c r="D7" s="17">
        <v>7.1</v>
      </c>
      <c r="E7" s="17">
        <v>64.900000000000006</v>
      </c>
      <c r="F7" s="147">
        <v>476</v>
      </c>
    </row>
    <row r="8" spans="2:6" ht="21.75" customHeight="1" x14ac:dyDescent="0.25">
      <c r="B8" s="35" t="s">
        <v>92</v>
      </c>
      <c r="C8" s="17"/>
      <c r="D8" s="17"/>
      <c r="E8" s="17"/>
      <c r="F8" s="147"/>
    </row>
    <row r="9" spans="2:6" ht="21.75" customHeight="1" x14ac:dyDescent="0.25">
      <c r="B9" s="33" t="s">
        <v>95</v>
      </c>
      <c r="C9" s="17">
        <v>3</v>
      </c>
      <c r="D9" s="17">
        <v>5.9</v>
      </c>
      <c r="E9" s="17">
        <v>59.5</v>
      </c>
      <c r="F9" s="147">
        <v>369</v>
      </c>
    </row>
    <row r="10" spans="2:6" ht="21.75" customHeight="1" x14ac:dyDescent="0.25">
      <c r="B10" s="33" t="s">
        <v>96</v>
      </c>
      <c r="C10" s="17">
        <v>9.5</v>
      </c>
      <c r="D10" s="17">
        <v>8.6</v>
      </c>
      <c r="E10" s="17">
        <v>71.599999999999994</v>
      </c>
      <c r="F10" s="147">
        <v>643</v>
      </c>
    </row>
    <row r="11" spans="2:6" ht="21.75" customHeight="1" x14ac:dyDescent="0.25">
      <c r="B11" s="33" t="s">
        <v>97</v>
      </c>
      <c r="C11" s="17">
        <v>24</v>
      </c>
      <c r="D11" s="17">
        <v>10.5</v>
      </c>
      <c r="E11" s="17">
        <v>81.8</v>
      </c>
      <c r="F11" s="147">
        <v>815</v>
      </c>
    </row>
    <row r="12" spans="2:6" ht="21.75" customHeight="1" x14ac:dyDescent="0.25">
      <c r="B12" s="33" t="s">
        <v>98</v>
      </c>
      <c r="C12" s="17">
        <v>7</v>
      </c>
      <c r="D12" s="17">
        <v>22.8</v>
      </c>
      <c r="E12" s="17">
        <v>1.21</v>
      </c>
      <c r="F12" s="147">
        <v>1541</v>
      </c>
    </row>
    <row r="13" spans="2:6" ht="21.75" customHeight="1" x14ac:dyDescent="0.25">
      <c r="B13" s="35" t="s">
        <v>99</v>
      </c>
      <c r="C13" s="17"/>
      <c r="D13" s="17"/>
      <c r="E13" s="17"/>
      <c r="F13" s="147"/>
    </row>
    <row r="14" spans="2:6" ht="21.75" customHeight="1" x14ac:dyDescent="0.25">
      <c r="B14" s="33" t="s">
        <v>100</v>
      </c>
      <c r="C14" s="17">
        <v>11</v>
      </c>
      <c r="D14" s="17">
        <v>37.5</v>
      </c>
      <c r="E14" s="17">
        <v>1.46</v>
      </c>
      <c r="F14" s="147">
        <v>1988</v>
      </c>
    </row>
    <row r="15" spans="2:6" ht="21.75" customHeight="1" x14ac:dyDescent="0.25">
      <c r="B15" s="33" t="s">
        <v>101</v>
      </c>
      <c r="C15" s="17">
        <v>16.399999999999999</v>
      </c>
      <c r="D15" s="17">
        <v>61.9</v>
      </c>
      <c r="E15" s="17">
        <v>1.73</v>
      </c>
      <c r="F15" s="147">
        <v>2743</v>
      </c>
    </row>
    <row r="16" spans="2:6" ht="21.75" customHeight="1" x14ac:dyDescent="0.25">
      <c r="B16" s="33" t="s">
        <v>102</v>
      </c>
      <c r="C16" s="17">
        <v>25</v>
      </c>
      <c r="D16" s="17">
        <v>71.400000000000006</v>
      </c>
      <c r="E16" s="17">
        <v>1.69</v>
      </c>
      <c r="F16" s="147">
        <v>2757</v>
      </c>
    </row>
    <row r="17" spans="2:6" ht="21.75" customHeight="1" x14ac:dyDescent="0.25">
      <c r="B17" s="33" t="s">
        <v>103</v>
      </c>
      <c r="C17" s="17">
        <v>40</v>
      </c>
      <c r="D17" s="17">
        <v>69.400000000000006</v>
      </c>
      <c r="E17" s="17">
        <v>1.67</v>
      </c>
      <c r="F17" s="147">
        <v>2562</v>
      </c>
    </row>
    <row r="18" spans="2:6" ht="21.75" customHeight="1" x14ac:dyDescent="0.25">
      <c r="B18" s="33" t="s">
        <v>104</v>
      </c>
      <c r="C18" s="17">
        <v>60</v>
      </c>
      <c r="D18" s="17">
        <v>66.8</v>
      </c>
      <c r="E18" s="17">
        <v>1.64</v>
      </c>
      <c r="F18" s="147">
        <v>2303</v>
      </c>
    </row>
    <row r="19" spans="2:6" ht="21.75" customHeight="1" x14ac:dyDescent="0.25">
      <c r="B19" s="33" t="s">
        <v>105</v>
      </c>
      <c r="C19" s="17">
        <v>72</v>
      </c>
      <c r="D19" s="17">
        <v>65.3</v>
      </c>
      <c r="E19" s="17">
        <v>1.62</v>
      </c>
      <c r="F19" s="147">
        <v>2148</v>
      </c>
    </row>
    <row r="20" spans="2:6" ht="21.75" customHeight="1" x14ac:dyDescent="0.25">
      <c r="B20" s="35" t="s">
        <v>106</v>
      </c>
      <c r="C20" s="17"/>
      <c r="D20" s="17"/>
      <c r="E20" s="17"/>
      <c r="F20" s="147"/>
    </row>
    <row r="21" spans="2:6" ht="21.75" customHeight="1" x14ac:dyDescent="0.25">
      <c r="B21" s="33" t="s">
        <v>100</v>
      </c>
      <c r="C21" s="17">
        <v>11</v>
      </c>
      <c r="D21" s="17">
        <v>38.700000000000003</v>
      </c>
      <c r="E21" s="17">
        <v>1.47</v>
      </c>
      <c r="F21" s="147">
        <v>1689</v>
      </c>
    </row>
    <row r="22" spans="2:6" ht="21.75" customHeight="1" x14ac:dyDescent="0.25">
      <c r="B22" s="33" t="s">
        <v>101</v>
      </c>
      <c r="C22" s="17">
        <v>16.399999999999999</v>
      </c>
      <c r="D22" s="17">
        <v>54.7</v>
      </c>
      <c r="E22" s="17">
        <v>1.62</v>
      </c>
      <c r="F22" s="147">
        <v>1885</v>
      </c>
    </row>
    <row r="23" spans="2:6" ht="21.75" customHeight="1" x14ac:dyDescent="0.25">
      <c r="B23" s="33" t="s">
        <v>102</v>
      </c>
      <c r="C23" s="17">
        <v>25</v>
      </c>
      <c r="D23" s="17">
        <v>60</v>
      </c>
      <c r="E23" s="17">
        <v>1.55</v>
      </c>
      <c r="F23" s="147">
        <v>2022</v>
      </c>
    </row>
    <row r="24" spans="2:6" ht="21.75" customHeight="1" x14ac:dyDescent="0.25">
      <c r="B24" s="33" t="s">
        <v>103</v>
      </c>
      <c r="C24" s="17">
        <v>40</v>
      </c>
      <c r="D24" s="17">
        <v>58.4</v>
      </c>
      <c r="E24" s="17">
        <v>1.53</v>
      </c>
      <c r="F24" s="147">
        <v>1884</v>
      </c>
    </row>
    <row r="25" spans="2:6" ht="21.75" customHeight="1" x14ac:dyDescent="0.25">
      <c r="B25" s="33" t="s">
        <v>104</v>
      </c>
      <c r="C25" s="17">
        <v>60</v>
      </c>
      <c r="D25" s="17">
        <v>56.3</v>
      </c>
      <c r="E25" s="17">
        <v>1.5</v>
      </c>
      <c r="F25" s="147">
        <v>1701</v>
      </c>
    </row>
    <row r="26" spans="2:6" ht="21.75" customHeight="1" thickBot="1" x14ac:dyDescent="0.3">
      <c r="B26" s="34" t="s">
        <v>105</v>
      </c>
      <c r="C26" s="18">
        <v>72</v>
      </c>
      <c r="D26" s="18">
        <v>55.1</v>
      </c>
      <c r="E26" s="18">
        <v>1.49</v>
      </c>
      <c r="F26" s="148">
        <v>1591</v>
      </c>
    </row>
    <row r="27" spans="2:6" ht="39" customHeight="1" x14ac:dyDescent="0.25">
      <c r="B27" s="505" t="s">
        <v>109</v>
      </c>
      <c r="C27" s="505"/>
      <c r="D27" s="505"/>
      <c r="E27" s="505"/>
      <c r="F27" s="505"/>
    </row>
    <row r="28" spans="2:6" ht="27" customHeight="1" x14ac:dyDescent="0.25">
      <c r="B28" s="504" t="s">
        <v>107</v>
      </c>
      <c r="C28" s="504"/>
      <c r="D28" s="504"/>
      <c r="E28" s="504"/>
      <c r="F28" s="504"/>
    </row>
    <row r="29" spans="2:6" ht="28.5" customHeight="1" x14ac:dyDescent="0.25">
      <c r="B29" s="504" t="s">
        <v>110</v>
      </c>
      <c r="C29" s="504"/>
      <c r="D29" s="504"/>
      <c r="E29" s="504"/>
      <c r="F29" s="504"/>
    </row>
    <row r="30" spans="2:6" ht="30.75" customHeight="1" x14ac:dyDescent="0.2">
      <c r="B30" s="503" t="s">
        <v>588</v>
      </c>
      <c r="C30" s="503"/>
      <c r="D30" s="503"/>
      <c r="E30" s="503"/>
      <c r="F30" s="503"/>
    </row>
    <row r="32" spans="2:6" x14ac:dyDescent="0.25">
      <c r="B32" s="7"/>
    </row>
    <row r="33" spans="2:2" x14ac:dyDescent="0.25">
      <c r="B33" s="7"/>
    </row>
    <row r="34" spans="2:2" x14ac:dyDescent="0.25">
      <c r="B34" s="7"/>
    </row>
  </sheetData>
  <mergeCells count="5">
    <mergeCell ref="B30:F30"/>
    <mergeCell ref="B29:F29"/>
    <mergeCell ref="B27:F27"/>
    <mergeCell ref="B28:F28"/>
    <mergeCell ref="B3:F3"/>
  </mergeCells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&amp;C&amp;P de &amp;N</oddFooter>
  </headerFooter>
  <rowBreaks count="1" manualBreakCount="1">
    <brk id="19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9"/>
  <sheetViews>
    <sheetView showGridLines="0" topLeftCell="A4" zoomScaleNormal="100" zoomScaleSheetLayoutView="100" workbookViewId="0">
      <selection activeCell="B7" sqref="B7"/>
    </sheetView>
  </sheetViews>
  <sheetFormatPr baseColWidth="10" defaultRowHeight="15.75" x14ac:dyDescent="0.25"/>
  <cols>
    <col min="1" max="1" width="3.5703125" style="224" customWidth="1"/>
    <col min="2" max="2" width="5" style="225" customWidth="1"/>
    <col min="3" max="3" width="1.7109375" style="224" customWidth="1"/>
    <col min="4" max="4" width="10" style="224" customWidth="1"/>
    <col min="5" max="7" width="8.85546875" style="224" customWidth="1"/>
    <col min="8" max="8" width="10" style="224" customWidth="1"/>
    <col min="9" max="9" width="1.7109375" style="224" customWidth="1"/>
    <col min="10" max="10" width="9.85546875" style="224" customWidth="1"/>
    <col min="11" max="11" width="9.28515625" style="224" customWidth="1"/>
    <col min="12" max="12" width="9" style="224" customWidth="1"/>
    <col min="13" max="15" width="9.85546875" style="224" customWidth="1"/>
    <col min="16" max="16384" width="11.42578125" style="224"/>
  </cols>
  <sheetData>
    <row r="2" spans="2:22" ht="18" x14ac:dyDescent="0.25">
      <c r="B2" s="461" t="s">
        <v>618</v>
      </c>
      <c r="D2" s="460"/>
    </row>
    <row r="3" spans="2:22" ht="58.5" customHeight="1" thickBot="1" x14ac:dyDescent="0.35">
      <c r="B3" s="627" t="s">
        <v>621</v>
      </c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</row>
    <row r="4" spans="2:22" ht="16.5" customHeight="1" thickBot="1" x14ac:dyDescent="0.25">
      <c r="B4" s="630" t="s">
        <v>467</v>
      </c>
      <c r="C4" s="631"/>
      <c r="D4" s="622" t="s">
        <v>376</v>
      </c>
      <c r="E4" s="622"/>
      <c r="F4" s="622"/>
      <c r="G4" s="622"/>
      <c r="H4" s="622"/>
      <c r="I4" s="344"/>
      <c r="J4" s="622" t="s">
        <v>377</v>
      </c>
      <c r="K4" s="622"/>
      <c r="L4" s="622"/>
      <c r="M4" s="622"/>
      <c r="N4" s="622"/>
      <c r="O4" s="622"/>
    </row>
    <row r="5" spans="2:22" ht="36.75" thickBot="1" x14ac:dyDescent="0.25">
      <c r="B5" s="632"/>
      <c r="C5" s="633"/>
      <c r="D5" s="354" t="s">
        <v>485</v>
      </c>
      <c r="E5" s="351" t="s">
        <v>429</v>
      </c>
      <c r="F5" s="351" t="s">
        <v>428</v>
      </c>
      <c r="G5" s="352" t="s">
        <v>484</v>
      </c>
      <c r="H5" s="351" t="s">
        <v>362</v>
      </c>
      <c r="I5" s="353"/>
      <c r="J5" s="351" t="s">
        <v>485</v>
      </c>
      <c r="K5" s="351" t="s">
        <v>429</v>
      </c>
      <c r="L5" s="351" t="s">
        <v>428</v>
      </c>
      <c r="M5" s="352" t="s">
        <v>484</v>
      </c>
      <c r="N5" s="351" t="s">
        <v>427</v>
      </c>
      <c r="O5" s="351" t="s">
        <v>362</v>
      </c>
    </row>
    <row r="6" spans="2:22" ht="19.5" customHeight="1" x14ac:dyDescent="0.25">
      <c r="B6" s="355">
        <v>0</v>
      </c>
      <c r="C6" s="350"/>
      <c r="D6" s="348">
        <v>15.09</v>
      </c>
      <c r="E6" s="347"/>
      <c r="F6" s="347"/>
      <c r="G6" s="347"/>
      <c r="H6" s="349">
        <f t="shared" ref="H6:H37" si="0">SUM(D6:G6)</f>
        <v>15.09</v>
      </c>
      <c r="I6" s="345"/>
      <c r="J6" s="348">
        <v>13.87</v>
      </c>
      <c r="K6" s="347"/>
      <c r="L6" s="347"/>
      <c r="M6" s="347"/>
      <c r="N6" s="347"/>
      <c r="O6" s="356">
        <f t="shared" ref="O6:O37" si="1">SUM(J6:N6)</f>
        <v>13.87</v>
      </c>
    </row>
    <row r="7" spans="2:22" ht="19.5" customHeight="1" x14ac:dyDescent="0.25">
      <c r="B7" s="357">
        <v>1</v>
      </c>
      <c r="C7" s="341"/>
      <c r="D7" s="338">
        <v>15.9</v>
      </c>
      <c r="E7" s="337">
        <v>0.98</v>
      </c>
      <c r="F7" s="336"/>
      <c r="G7" s="336"/>
      <c r="H7" s="340">
        <f t="shared" si="0"/>
        <v>16.88</v>
      </c>
      <c r="I7" s="345"/>
      <c r="J7" s="338">
        <v>14.79</v>
      </c>
      <c r="K7" s="337">
        <v>0.98</v>
      </c>
      <c r="L7" s="336"/>
      <c r="M7" s="336"/>
      <c r="N7" s="336"/>
      <c r="O7" s="358">
        <f t="shared" si="1"/>
        <v>15.77</v>
      </c>
      <c r="Q7" s="29"/>
      <c r="R7" s="346"/>
      <c r="S7" s="29"/>
      <c r="T7" s="29"/>
      <c r="U7" s="29"/>
      <c r="V7" s="29"/>
    </row>
    <row r="8" spans="2:22" ht="19.5" customHeight="1" x14ac:dyDescent="0.25">
      <c r="B8" s="357">
        <v>2</v>
      </c>
      <c r="C8" s="341"/>
      <c r="D8" s="338">
        <v>19.72</v>
      </c>
      <c r="E8" s="337">
        <v>0.98</v>
      </c>
      <c r="F8" s="336"/>
      <c r="G8" s="336"/>
      <c r="H8" s="340">
        <f t="shared" si="0"/>
        <v>20.7</v>
      </c>
      <c r="I8" s="345"/>
      <c r="J8" s="338">
        <v>18.77</v>
      </c>
      <c r="K8" s="337">
        <v>0.98</v>
      </c>
      <c r="L8" s="336"/>
      <c r="M8" s="336"/>
      <c r="N8" s="336"/>
      <c r="O8" s="358">
        <f t="shared" si="1"/>
        <v>19.75</v>
      </c>
    </row>
    <row r="9" spans="2:22" ht="19.5" customHeight="1" x14ac:dyDescent="0.25">
      <c r="B9" s="357">
        <v>3</v>
      </c>
      <c r="C9" s="341"/>
      <c r="D9" s="338">
        <v>23.38</v>
      </c>
      <c r="E9" s="337">
        <v>0.98</v>
      </c>
      <c r="F9" s="336"/>
      <c r="G9" s="336"/>
      <c r="H9" s="340">
        <f t="shared" si="0"/>
        <v>24.36</v>
      </c>
      <c r="I9" s="345"/>
      <c r="J9" s="338">
        <v>20.88</v>
      </c>
      <c r="K9" s="337">
        <v>0.98</v>
      </c>
      <c r="L9" s="336"/>
      <c r="M9" s="336"/>
      <c r="N9" s="336"/>
      <c r="O9" s="358">
        <f t="shared" si="1"/>
        <v>21.86</v>
      </c>
    </row>
    <row r="10" spans="2:22" ht="19.5" customHeight="1" x14ac:dyDescent="0.25">
      <c r="B10" s="357">
        <v>4</v>
      </c>
      <c r="C10" s="341"/>
      <c r="D10" s="338">
        <v>26.64</v>
      </c>
      <c r="E10" s="337">
        <v>2.02</v>
      </c>
      <c r="F10" s="337">
        <v>0.06</v>
      </c>
      <c r="G10" s="337">
        <v>2.64</v>
      </c>
      <c r="H10" s="340">
        <f t="shared" si="0"/>
        <v>31.36</v>
      </c>
      <c r="I10" s="345"/>
      <c r="J10" s="338">
        <v>23.9</v>
      </c>
      <c r="K10" s="337">
        <v>2.02</v>
      </c>
      <c r="L10" s="337">
        <v>0.06</v>
      </c>
      <c r="M10" s="337">
        <v>2.64</v>
      </c>
      <c r="N10" s="336"/>
      <c r="O10" s="358">
        <f t="shared" si="1"/>
        <v>28.619999999999997</v>
      </c>
    </row>
    <row r="11" spans="2:22" ht="19.5" customHeight="1" x14ac:dyDescent="0.25">
      <c r="B11" s="357">
        <v>5</v>
      </c>
      <c r="C11" s="341"/>
      <c r="D11" s="338">
        <v>27.96</v>
      </c>
      <c r="E11" s="337">
        <v>2.02</v>
      </c>
      <c r="F11" s="462">
        <v>0.06</v>
      </c>
      <c r="G11" s="337">
        <v>2.64</v>
      </c>
      <c r="H11" s="340">
        <f t="shared" si="0"/>
        <v>32.68</v>
      </c>
      <c r="I11" s="345"/>
      <c r="J11" s="338">
        <v>24.87</v>
      </c>
      <c r="K11" s="337">
        <v>2.02</v>
      </c>
      <c r="L11" s="337">
        <v>0.06</v>
      </c>
      <c r="M11" s="337">
        <v>2.64</v>
      </c>
      <c r="N11" s="336"/>
      <c r="O11" s="358">
        <f t="shared" si="1"/>
        <v>29.59</v>
      </c>
    </row>
    <row r="12" spans="2:22" ht="19.5" customHeight="1" x14ac:dyDescent="0.25">
      <c r="B12" s="357">
        <v>6</v>
      </c>
      <c r="C12" s="341"/>
      <c r="D12" s="338">
        <v>29.31</v>
      </c>
      <c r="E12" s="337">
        <v>2.02</v>
      </c>
      <c r="F12" s="337">
        <v>0.06</v>
      </c>
      <c r="G12" s="337">
        <v>2.64</v>
      </c>
      <c r="H12" s="340">
        <f t="shared" si="0"/>
        <v>34.029999999999994</v>
      </c>
      <c r="I12" s="345"/>
      <c r="J12" s="338">
        <v>25.88</v>
      </c>
      <c r="K12" s="337">
        <v>2.02</v>
      </c>
      <c r="L12" s="337">
        <v>0.06</v>
      </c>
      <c r="M12" s="337">
        <v>2.64</v>
      </c>
      <c r="N12" s="336"/>
      <c r="O12" s="358">
        <f t="shared" si="1"/>
        <v>30.599999999999998</v>
      </c>
    </row>
    <row r="13" spans="2:22" ht="19.5" customHeight="1" x14ac:dyDescent="0.25">
      <c r="B13" s="357">
        <v>7</v>
      </c>
      <c r="C13" s="341"/>
      <c r="D13" s="338">
        <v>30.65</v>
      </c>
      <c r="E13" s="337">
        <v>2.02</v>
      </c>
      <c r="F13" s="337">
        <v>0.06</v>
      </c>
      <c r="G13" s="337">
        <v>2.64</v>
      </c>
      <c r="H13" s="340">
        <f t="shared" si="0"/>
        <v>35.370000000000005</v>
      </c>
      <c r="I13" s="345"/>
      <c r="J13" s="338">
        <v>26.92</v>
      </c>
      <c r="K13" s="337">
        <v>2.02</v>
      </c>
      <c r="L13" s="337">
        <v>0.06</v>
      </c>
      <c r="M13" s="337">
        <v>2.64</v>
      </c>
      <c r="N13" s="336"/>
      <c r="O13" s="358">
        <f t="shared" si="1"/>
        <v>31.64</v>
      </c>
    </row>
    <row r="14" spans="2:22" ht="19.5" customHeight="1" x14ac:dyDescent="0.25">
      <c r="B14" s="357">
        <v>8</v>
      </c>
      <c r="C14" s="341"/>
      <c r="D14" s="338">
        <v>32.090000000000003</v>
      </c>
      <c r="E14" s="337">
        <v>2.02</v>
      </c>
      <c r="F14" s="337">
        <v>0.06</v>
      </c>
      <c r="G14" s="337">
        <v>2.64</v>
      </c>
      <c r="H14" s="340">
        <f t="shared" si="0"/>
        <v>36.810000000000009</v>
      </c>
      <c r="I14" s="345"/>
      <c r="J14" s="338">
        <v>28.14</v>
      </c>
      <c r="K14" s="337">
        <v>2.02</v>
      </c>
      <c r="L14" s="337">
        <v>0.06</v>
      </c>
      <c r="M14" s="337">
        <v>2.64</v>
      </c>
      <c r="N14" s="336"/>
      <c r="O14" s="358">
        <f t="shared" si="1"/>
        <v>32.86</v>
      </c>
    </row>
    <row r="15" spans="2:22" ht="19.5" customHeight="1" x14ac:dyDescent="0.25">
      <c r="B15" s="357">
        <v>9</v>
      </c>
      <c r="C15" s="341"/>
      <c r="D15" s="338">
        <v>33.74</v>
      </c>
      <c r="E15" s="337">
        <v>2.02</v>
      </c>
      <c r="F15" s="337">
        <v>0.06</v>
      </c>
      <c r="G15" s="337">
        <v>2.64</v>
      </c>
      <c r="H15" s="340">
        <f t="shared" si="0"/>
        <v>38.460000000000008</v>
      </c>
      <c r="I15" s="345"/>
      <c r="J15" s="338">
        <v>29.54</v>
      </c>
      <c r="K15" s="337">
        <v>2.02</v>
      </c>
      <c r="L15" s="337">
        <v>0.06</v>
      </c>
      <c r="M15" s="337">
        <v>2.64</v>
      </c>
      <c r="N15" s="336"/>
      <c r="O15" s="358">
        <f t="shared" si="1"/>
        <v>34.26</v>
      </c>
    </row>
    <row r="16" spans="2:22" ht="19.5" customHeight="1" x14ac:dyDescent="0.25">
      <c r="B16" s="357">
        <v>10</v>
      </c>
      <c r="C16" s="341"/>
      <c r="D16" s="338">
        <v>35.6</v>
      </c>
      <c r="E16" s="337">
        <v>2.02</v>
      </c>
      <c r="F16" s="337">
        <v>0.06</v>
      </c>
      <c r="G16" s="337">
        <v>2.64</v>
      </c>
      <c r="H16" s="340">
        <f t="shared" si="0"/>
        <v>40.320000000000007</v>
      </c>
      <c r="I16" s="345"/>
      <c r="J16" s="338">
        <v>31.12</v>
      </c>
      <c r="K16" s="337">
        <v>2.02</v>
      </c>
      <c r="L16" s="337">
        <v>0.06</v>
      </c>
      <c r="M16" s="337">
        <v>2.64</v>
      </c>
      <c r="N16" s="336"/>
      <c r="O16" s="358">
        <f t="shared" si="1"/>
        <v>35.840000000000003</v>
      </c>
    </row>
    <row r="17" spans="2:15" ht="19.5" customHeight="1" x14ac:dyDescent="0.25">
      <c r="B17" s="357">
        <v>11</v>
      </c>
      <c r="C17" s="341"/>
      <c r="D17" s="338">
        <v>37.86</v>
      </c>
      <c r="E17" s="337">
        <v>2.02</v>
      </c>
      <c r="F17" s="337">
        <v>0.06</v>
      </c>
      <c r="G17" s="337">
        <v>2.64</v>
      </c>
      <c r="H17" s="340">
        <f t="shared" si="0"/>
        <v>42.580000000000005</v>
      </c>
      <c r="I17" s="345"/>
      <c r="J17" s="338">
        <v>32.869999999999997</v>
      </c>
      <c r="K17" s="337">
        <v>2.02</v>
      </c>
      <c r="L17" s="337">
        <v>0.06</v>
      </c>
      <c r="M17" s="337">
        <v>2.64</v>
      </c>
      <c r="N17" s="336"/>
      <c r="O17" s="358">
        <f t="shared" si="1"/>
        <v>37.590000000000003</v>
      </c>
    </row>
    <row r="18" spans="2:15" ht="19.5" customHeight="1" x14ac:dyDescent="0.25">
      <c r="B18" s="357">
        <v>12</v>
      </c>
      <c r="C18" s="341"/>
      <c r="D18" s="338">
        <v>40.97</v>
      </c>
      <c r="E18" s="337">
        <v>2.02</v>
      </c>
      <c r="F18" s="337">
        <v>0.06</v>
      </c>
      <c r="G18" s="337">
        <v>2.64</v>
      </c>
      <c r="H18" s="340">
        <f t="shared" si="0"/>
        <v>45.690000000000005</v>
      </c>
      <c r="I18" s="345"/>
      <c r="J18" s="338">
        <v>34.57</v>
      </c>
      <c r="K18" s="337">
        <v>2.02</v>
      </c>
      <c r="L18" s="337">
        <v>0.06</v>
      </c>
      <c r="M18" s="337">
        <v>2.64</v>
      </c>
      <c r="N18" s="336"/>
      <c r="O18" s="358">
        <f t="shared" si="1"/>
        <v>39.290000000000006</v>
      </c>
    </row>
    <row r="19" spans="2:15" ht="19.5" customHeight="1" x14ac:dyDescent="0.25">
      <c r="B19" s="357">
        <v>13</v>
      </c>
      <c r="C19" s="341"/>
      <c r="D19" s="338">
        <v>44.83</v>
      </c>
      <c r="E19" s="337">
        <v>2.02</v>
      </c>
      <c r="F19" s="337">
        <v>0.06</v>
      </c>
      <c r="G19" s="337">
        <v>2.64</v>
      </c>
      <c r="H19" s="340">
        <f t="shared" si="0"/>
        <v>49.550000000000004</v>
      </c>
      <c r="I19" s="345"/>
      <c r="J19" s="338">
        <v>35.89</v>
      </c>
      <c r="K19" s="337">
        <v>2.02</v>
      </c>
      <c r="L19" s="337">
        <v>0.06</v>
      </c>
      <c r="M19" s="337">
        <v>2.64</v>
      </c>
      <c r="N19" s="336"/>
      <c r="O19" s="358">
        <f t="shared" si="1"/>
        <v>40.610000000000007</v>
      </c>
    </row>
    <row r="20" spans="2:15" ht="19.5" customHeight="1" x14ac:dyDescent="0.25">
      <c r="B20" s="357">
        <v>14</v>
      </c>
      <c r="C20" s="341"/>
      <c r="D20" s="338">
        <v>44.08</v>
      </c>
      <c r="E20" s="337">
        <v>3.4</v>
      </c>
      <c r="F20" s="337">
        <v>0.06</v>
      </c>
      <c r="G20" s="337">
        <v>2.64</v>
      </c>
      <c r="H20" s="340">
        <f t="shared" si="0"/>
        <v>50.18</v>
      </c>
      <c r="I20" s="345"/>
      <c r="J20" s="338">
        <v>33.020000000000003</v>
      </c>
      <c r="K20" s="337">
        <v>3.4</v>
      </c>
      <c r="L20" s="337">
        <v>0.06</v>
      </c>
      <c r="M20" s="337">
        <v>2.64</v>
      </c>
      <c r="N20" s="336"/>
      <c r="O20" s="358">
        <f t="shared" si="1"/>
        <v>39.120000000000005</v>
      </c>
    </row>
    <row r="21" spans="2:15" ht="19.5" customHeight="1" x14ac:dyDescent="0.25">
      <c r="B21" s="357">
        <v>15</v>
      </c>
      <c r="C21" s="341"/>
      <c r="D21" s="338">
        <v>46.75</v>
      </c>
      <c r="E21" s="337">
        <v>3.4</v>
      </c>
      <c r="F21" s="337">
        <v>0.06</v>
      </c>
      <c r="G21" s="337">
        <v>2.64</v>
      </c>
      <c r="H21" s="340">
        <f t="shared" si="0"/>
        <v>52.85</v>
      </c>
      <c r="I21" s="345"/>
      <c r="J21" s="338">
        <v>33.25</v>
      </c>
      <c r="K21" s="337">
        <v>3.4</v>
      </c>
      <c r="L21" s="337">
        <v>0.06</v>
      </c>
      <c r="M21" s="337">
        <v>2.64</v>
      </c>
      <c r="N21" s="337">
        <v>0.01</v>
      </c>
      <c r="O21" s="358">
        <f t="shared" si="1"/>
        <v>39.36</v>
      </c>
    </row>
    <row r="22" spans="2:15" ht="19.5" customHeight="1" x14ac:dyDescent="0.25">
      <c r="B22" s="357">
        <v>16</v>
      </c>
      <c r="C22" s="341"/>
      <c r="D22" s="338">
        <v>48.68</v>
      </c>
      <c r="E22" s="337">
        <v>3.4</v>
      </c>
      <c r="F22" s="337">
        <v>0.06</v>
      </c>
      <c r="G22" s="337">
        <v>2.64</v>
      </c>
      <c r="H22" s="340">
        <f t="shared" si="0"/>
        <v>54.78</v>
      </c>
      <c r="I22" s="345"/>
      <c r="J22" s="338">
        <v>34</v>
      </c>
      <c r="K22" s="337">
        <v>3.4</v>
      </c>
      <c r="L22" s="337">
        <v>0.06</v>
      </c>
      <c r="M22" s="337">
        <v>2.64</v>
      </c>
      <c r="N22" s="337">
        <v>0.13</v>
      </c>
      <c r="O22" s="358">
        <f t="shared" si="1"/>
        <v>40.230000000000004</v>
      </c>
    </row>
    <row r="23" spans="2:15" ht="19.5" customHeight="1" x14ac:dyDescent="0.25">
      <c r="B23" s="357">
        <v>17</v>
      </c>
      <c r="C23" s="341"/>
      <c r="D23" s="338">
        <v>49.62</v>
      </c>
      <c r="E23" s="337">
        <v>3.4</v>
      </c>
      <c r="F23" s="337">
        <v>0.06</v>
      </c>
      <c r="G23" s="337">
        <v>2.64</v>
      </c>
      <c r="H23" s="340">
        <f t="shared" si="0"/>
        <v>55.72</v>
      </c>
      <c r="I23" s="345"/>
      <c r="J23" s="338">
        <v>34.76</v>
      </c>
      <c r="K23" s="337">
        <v>3.4</v>
      </c>
      <c r="L23" s="337">
        <v>0.06</v>
      </c>
      <c r="M23" s="337">
        <v>2.64</v>
      </c>
      <c r="N23" s="337">
        <v>0.24</v>
      </c>
      <c r="O23" s="358">
        <f t="shared" si="1"/>
        <v>41.1</v>
      </c>
    </row>
    <row r="24" spans="2:15" ht="19.5" customHeight="1" x14ac:dyDescent="0.25">
      <c r="B24" s="357">
        <v>18</v>
      </c>
      <c r="C24" s="341"/>
      <c r="D24" s="338">
        <v>50.04</v>
      </c>
      <c r="E24" s="337">
        <v>3.4</v>
      </c>
      <c r="F24" s="337">
        <v>0.06</v>
      </c>
      <c r="G24" s="337">
        <v>2.64</v>
      </c>
      <c r="H24" s="340">
        <f t="shared" si="0"/>
        <v>56.14</v>
      </c>
      <c r="I24" s="345"/>
      <c r="J24" s="338">
        <v>35.51</v>
      </c>
      <c r="K24" s="337">
        <v>3.4</v>
      </c>
      <c r="L24" s="337">
        <v>0.06</v>
      </c>
      <c r="M24" s="337">
        <v>2.64</v>
      </c>
      <c r="N24" s="337">
        <v>0.32</v>
      </c>
      <c r="O24" s="358">
        <f t="shared" si="1"/>
        <v>41.93</v>
      </c>
    </row>
    <row r="25" spans="2:15" ht="19.5" customHeight="1" x14ac:dyDescent="0.25">
      <c r="B25" s="357">
        <v>19</v>
      </c>
      <c r="C25" s="341"/>
      <c r="D25" s="338">
        <v>49.19</v>
      </c>
      <c r="E25" s="337">
        <v>3.4</v>
      </c>
      <c r="F25" s="337">
        <v>0.06</v>
      </c>
      <c r="G25" s="337">
        <v>2.64</v>
      </c>
      <c r="H25" s="340">
        <f t="shared" si="0"/>
        <v>55.29</v>
      </c>
      <c r="I25" s="345"/>
      <c r="J25" s="338">
        <v>36.270000000000003</v>
      </c>
      <c r="K25" s="337">
        <v>3.4</v>
      </c>
      <c r="L25" s="337">
        <v>0.06</v>
      </c>
      <c r="M25" s="337">
        <v>2.64</v>
      </c>
      <c r="N25" s="337">
        <v>0.39</v>
      </c>
      <c r="O25" s="358">
        <f t="shared" si="1"/>
        <v>42.760000000000005</v>
      </c>
    </row>
    <row r="26" spans="2:15" ht="19.5" customHeight="1" x14ac:dyDescent="0.25">
      <c r="B26" s="357">
        <v>20</v>
      </c>
      <c r="C26" s="341"/>
      <c r="D26" s="338">
        <v>48.98</v>
      </c>
      <c r="E26" s="337">
        <v>3.4</v>
      </c>
      <c r="F26" s="337">
        <v>0.06</v>
      </c>
      <c r="G26" s="337">
        <v>2.64</v>
      </c>
      <c r="H26" s="340">
        <f t="shared" si="0"/>
        <v>55.08</v>
      </c>
      <c r="I26" s="345"/>
      <c r="J26" s="338">
        <v>36.1</v>
      </c>
      <c r="K26" s="337">
        <v>3.4</v>
      </c>
      <c r="L26" s="337">
        <v>0.06</v>
      </c>
      <c r="M26" s="337">
        <v>2.64</v>
      </c>
      <c r="N26" s="337">
        <v>0.45</v>
      </c>
      <c r="O26" s="358">
        <f t="shared" si="1"/>
        <v>42.650000000000006</v>
      </c>
    </row>
    <row r="27" spans="2:15" ht="19.5" customHeight="1" x14ac:dyDescent="0.25">
      <c r="B27" s="357">
        <v>21</v>
      </c>
      <c r="C27" s="341"/>
      <c r="D27" s="338">
        <v>48.77</v>
      </c>
      <c r="E27" s="337">
        <v>3.4</v>
      </c>
      <c r="F27" s="337">
        <v>0.06</v>
      </c>
      <c r="G27" s="337">
        <v>2.64</v>
      </c>
      <c r="H27" s="340">
        <f t="shared" si="0"/>
        <v>54.870000000000005</v>
      </c>
      <c r="I27" s="345"/>
      <c r="J27" s="338">
        <v>35.93</v>
      </c>
      <c r="K27" s="337">
        <v>3.4</v>
      </c>
      <c r="L27" s="337">
        <v>0.06</v>
      </c>
      <c r="M27" s="337">
        <v>2.64</v>
      </c>
      <c r="N27" s="337">
        <v>0.48</v>
      </c>
      <c r="O27" s="358">
        <f t="shared" si="1"/>
        <v>42.51</v>
      </c>
    </row>
    <row r="28" spans="2:15" ht="19.5" customHeight="1" x14ac:dyDescent="0.25">
      <c r="B28" s="357">
        <v>22</v>
      </c>
      <c r="C28" s="341"/>
      <c r="D28" s="338">
        <v>48.56</v>
      </c>
      <c r="E28" s="337">
        <v>3.4</v>
      </c>
      <c r="F28" s="337">
        <v>0.06</v>
      </c>
      <c r="G28" s="337">
        <v>2.64</v>
      </c>
      <c r="H28" s="340">
        <f t="shared" si="0"/>
        <v>54.660000000000004</v>
      </c>
      <c r="I28" s="345"/>
      <c r="J28" s="338">
        <v>35.770000000000003</v>
      </c>
      <c r="K28" s="337">
        <v>3.4</v>
      </c>
      <c r="L28" s="337">
        <v>0.06</v>
      </c>
      <c r="M28" s="337">
        <v>2.64</v>
      </c>
      <c r="N28" s="337">
        <v>0.51</v>
      </c>
      <c r="O28" s="358">
        <f t="shared" si="1"/>
        <v>42.38</v>
      </c>
    </row>
    <row r="29" spans="2:15" ht="19.5" customHeight="1" x14ac:dyDescent="0.25">
      <c r="B29" s="357">
        <v>23</v>
      </c>
      <c r="C29" s="341"/>
      <c r="D29" s="338">
        <v>48.35</v>
      </c>
      <c r="E29" s="337">
        <v>3.4</v>
      </c>
      <c r="F29" s="337">
        <v>0.06</v>
      </c>
      <c r="G29" s="337">
        <v>2.64</v>
      </c>
      <c r="H29" s="340">
        <f t="shared" si="0"/>
        <v>54.45</v>
      </c>
      <c r="I29" s="345"/>
      <c r="J29" s="338">
        <v>35.6</v>
      </c>
      <c r="K29" s="337">
        <v>3.4</v>
      </c>
      <c r="L29" s="337">
        <v>0.06</v>
      </c>
      <c r="M29" s="337">
        <v>2.64</v>
      </c>
      <c r="N29" s="337">
        <v>0.52</v>
      </c>
      <c r="O29" s="358">
        <f t="shared" si="1"/>
        <v>42.220000000000006</v>
      </c>
    </row>
    <row r="30" spans="2:15" ht="19.5" customHeight="1" x14ac:dyDescent="0.25">
      <c r="B30" s="357">
        <v>24</v>
      </c>
      <c r="C30" s="341"/>
      <c r="D30" s="338">
        <v>48.13</v>
      </c>
      <c r="E30" s="337">
        <v>3.4</v>
      </c>
      <c r="F30" s="337">
        <v>0.06</v>
      </c>
      <c r="G30" s="337">
        <v>2.64</v>
      </c>
      <c r="H30" s="340">
        <f t="shared" si="0"/>
        <v>54.230000000000004</v>
      </c>
      <c r="I30" s="345"/>
      <c r="J30" s="338">
        <v>35.44</v>
      </c>
      <c r="K30" s="337">
        <v>3.4</v>
      </c>
      <c r="L30" s="337">
        <v>0.06</v>
      </c>
      <c r="M30" s="337">
        <v>2.64</v>
      </c>
      <c r="N30" s="337">
        <v>0.53</v>
      </c>
      <c r="O30" s="358">
        <f t="shared" si="1"/>
        <v>42.07</v>
      </c>
    </row>
    <row r="31" spans="2:15" ht="19.5" customHeight="1" x14ac:dyDescent="0.25">
      <c r="B31" s="357">
        <v>25</v>
      </c>
      <c r="C31" s="341"/>
      <c r="D31" s="338">
        <v>47.92</v>
      </c>
      <c r="E31" s="337">
        <v>3.4</v>
      </c>
      <c r="F31" s="337">
        <v>0.06</v>
      </c>
      <c r="G31" s="337">
        <v>2.64</v>
      </c>
      <c r="H31" s="340">
        <f t="shared" si="0"/>
        <v>54.02</v>
      </c>
      <c r="I31" s="345"/>
      <c r="J31" s="338">
        <v>35.270000000000003</v>
      </c>
      <c r="K31" s="337">
        <v>3.4</v>
      </c>
      <c r="L31" s="337">
        <v>0.06</v>
      </c>
      <c r="M31" s="337">
        <v>2.64</v>
      </c>
      <c r="N31" s="337">
        <v>0.52</v>
      </c>
      <c r="O31" s="358">
        <f t="shared" si="1"/>
        <v>41.890000000000008</v>
      </c>
    </row>
    <row r="32" spans="2:15" ht="19.5" customHeight="1" x14ac:dyDescent="0.25">
      <c r="B32" s="357">
        <v>26</v>
      </c>
      <c r="C32" s="341"/>
      <c r="D32" s="338">
        <v>47.71</v>
      </c>
      <c r="E32" s="337">
        <v>3.4</v>
      </c>
      <c r="F32" s="337">
        <v>0.06</v>
      </c>
      <c r="G32" s="337">
        <v>2.64</v>
      </c>
      <c r="H32" s="340">
        <f t="shared" si="0"/>
        <v>53.81</v>
      </c>
      <c r="I32" s="345"/>
      <c r="J32" s="338">
        <v>35.11</v>
      </c>
      <c r="K32" s="337">
        <v>3.4</v>
      </c>
      <c r="L32" s="337">
        <v>0.06</v>
      </c>
      <c r="M32" s="337">
        <v>2.64</v>
      </c>
      <c r="N32" s="337">
        <v>0.51</v>
      </c>
      <c r="O32" s="358">
        <f t="shared" si="1"/>
        <v>41.72</v>
      </c>
    </row>
    <row r="33" spans="2:15" ht="19.5" customHeight="1" x14ac:dyDescent="0.25">
      <c r="B33" s="357">
        <v>27</v>
      </c>
      <c r="C33" s="341"/>
      <c r="D33" s="338">
        <v>47.5</v>
      </c>
      <c r="E33" s="337">
        <v>3.4</v>
      </c>
      <c r="F33" s="337">
        <v>0.06</v>
      </c>
      <c r="G33" s="337">
        <v>2.64</v>
      </c>
      <c r="H33" s="340">
        <f t="shared" si="0"/>
        <v>53.6</v>
      </c>
      <c r="I33" s="345"/>
      <c r="J33" s="338">
        <v>34.94</v>
      </c>
      <c r="K33" s="337">
        <v>3.4</v>
      </c>
      <c r="L33" s="337">
        <v>0.06</v>
      </c>
      <c r="M33" s="337">
        <v>2.64</v>
      </c>
      <c r="N33" s="337">
        <v>0.49</v>
      </c>
      <c r="O33" s="358">
        <f t="shared" si="1"/>
        <v>41.53</v>
      </c>
    </row>
    <row r="34" spans="2:15" ht="19.5" customHeight="1" x14ac:dyDescent="0.25">
      <c r="B34" s="357">
        <v>28</v>
      </c>
      <c r="C34" s="341"/>
      <c r="D34" s="338">
        <v>47.29</v>
      </c>
      <c r="E34" s="337">
        <v>3.4</v>
      </c>
      <c r="F34" s="337">
        <v>0.06</v>
      </c>
      <c r="G34" s="337">
        <v>2.64</v>
      </c>
      <c r="H34" s="340">
        <f t="shared" si="0"/>
        <v>53.39</v>
      </c>
      <c r="I34" s="345"/>
      <c r="J34" s="338">
        <v>34.770000000000003</v>
      </c>
      <c r="K34" s="337">
        <v>3.4</v>
      </c>
      <c r="L34" s="337">
        <v>0.06</v>
      </c>
      <c r="M34" s="337">
        <v>2.64</v>
      </c>
      <c r="N34" s="337">
        <v>0.47</v>
      </c>
      <c r="O34" s="358">
        <f t="shared" si="1"/>
        <v>41.34</v>
      </c>
    </row>
    <row r="35" spans="2:15" ht="19.5" customHeight="1" x14ac:dyDescent="0.25">
      <c r="B35" s="357">
        <v>29</v>
      </c>
      <c r="C35" s="341"/>
      <c r="D35" s="338">
        <v>47.08</v>
      </c>
      <c r="E35" s="337">
        <v>3.4</v>
      </c>
      <c r="F35" s="337">
        <v>0.06</v>
      </c>
      <c r="G35" s="337">
        <v>2.64</v>
      </c>
      <c r="H35" s="340">
        <f t="shared" si="0"/>
        <v>53.18</v>
      </c>
      <c r="I35" s="345"/>
      <c r="J35" s="338">
        <v>34.61</v>
      </c>
      <c r="K35" s="337">
        <v>3.4</v>
      </c>
      <c r="L35" s="337">
        <v>0.06</v>
      </c>
      <c r="M35" s="337">
        <v>2.64</v>
      </c>
      <c r="N35" s="337">
        <v>0.45</v>
      </c>
      <c r="O35" s="358">
        <f t="shared" si="1"/>
        <v>41.160000000000004</v>
      </c>
    </row>
    <row r="36" spans="2:15" ht="19.5" customHeight="1" x14ac:dyDescent="0.25">
      <c r="B36" s="357">
        <v>30</v>
      </c>
      <c r="C36" s="341"/>
      <c r="D36" s="338">
        <v>46.87</v>
      </c>
      <c r="E36" s="337">
        <v>3.4</v>
      </c>
      <c r="F36" s="337">
        <v>0.06</v>
      </c>
      <c r="G36" s="337">
        <v>2.64</v>
      </c>
      <c r="H36" s="340">
        <f t="shared" si="0"/>
        <v>52.97</v>
      </c>
      <c r="I36" s="345"/>
      <c r="J36" s="338">
        <v>34.44</v>
      </c>
      <c r="K36" s="337">
        <v>3.4</v>
      </c>
      <c r="L36" s="337">
        <v>0.06</v>
      </c>
      <c r="M36" s="337">
        <v>2.64</v>
      </c>
      <c r="N36" s="337">
        <v>0.42</v>
      </c>
      <c r="O36" s="358">
        <f t="shared" si="1"/>
        <v>40.96</v>
      </c>
    </row>
    <row r="37" spans="2:15" ht="19.5" customHeight="1" x14ac:dyDescent="0.25">
      <c r="B37" s="357">
        <v>31</v>
      </c>
      <c r="C37" s="341"/>
      <c r="D37" s="338">
        <v>46.66</v>
      </c>
      <c r="E37" s="337">
        <v>3.4</v>
      </c>
      <c r="F37" s="337">
        <v>0.06</v>
      </c>
      <c r="G37" s="337">
        <v>2.64</v>
      </c>
      <c r="H37" s="340">
        <f t="shared" si="0"/>
        <v>52.76</v>
      </c>
      <c r="I37" s="345"/>
      <c r="J37" s="338">
        <v>34.28</v>
      </c>
      <c r="K37" s="337">
        <v>3.4</v>
      </c>
      <c r="L37" s="337">
        <v>0.06</v>
      </c>
      <c r="M37" s="337">
        <v>2.64</v>
      </c>
      <c r="N37" s="337">
        <v>0.39</v>
      </c>
      <c r="O37" s="358">
        <f t="shared" si="1"/>
        <v>40.770000000000003</v>
      </c>
    </row>
    <row r="38" spans="2:15" ht="19.5" customHeight="1" x14ac:dyDescent="0.25">
      <c r="B38" s="357">
        <v>32</v>
      </c>
      <c r="C38" s="341"/>
      <c r="D38" s="338">
        <v>46.45</v>
      </c>
      <c r="E38" s="337">
        <v>3.4</v>
      </c>
      <c r="F38" s="337">
        <v>0.06</v>
      </c>
      <c r="G38" s="337">
        <v>2.64</v>
      </c>
      <c r="H38" s="340">
        <f t="shared" ref="H38:H69" si="2">SUM(D38:G38)</f>
        <v>52.550000000000004</v>
      </c>
      <c r="I38" s="345"/>
      <c r="J38" s="338">
        <v>34.11</v>
      </c>
      <c r="K38" s="337">
        <v>3.4</v>
      </c>
      <c r="L38" s="337">
        <v>0.06</v>
      </c>
      <c r="M38" s="337">
        <v>2.64</v>
      </c>
      <c r="N38" s="337">
        <v>0.35</v>
      </c>
      <c r="O38" s="358">
        <f t="shared" ref="O38:O69" si="3">SUM(J38:N38)</f>
        <v>40.56</v>
      </c>
    </row>
    <row r="39" spans="2:15" ht="19.5" customHeight="1" x14ac:dyDescent="0.25">
      <c r="B39" s="357">
        <v>33</v>
      </c>
      <c r="C39" s="341"/>
      <c r="D39" s="338">
        <v>46.23</v>
      </c>
      <c r="E39" s="337">
        <v>3.4</v>
      </c>
      <c r="F39" s="337">
        <v>0.06</v>
      </c>
      <c r="G39" s="337">
        <v>2.64</v>
      </c>
      <c r="H39" s="340">
        <f t="shared" si="2"/>
        <v>52.33</v>
      </c>
      <c r="I39" s="345"/>
      <c r="J39" s="338">
        <v>33.950000000000003</v>
      </c>
      <c r="K39" s="337">
        <v>3.4</v>
      </c>
      <c r="L39" s="337">
        <v>0.06</v>
      </c>
      <c r="M39" s="337">
        <v>2.64</v>
      </c>
      <c r="N39" s="337">
        <v>0.32</v>
      </c>
      <c r="O39" s="358">
        <f t="shared" si="3"/>
        <v>40.370000000000005</v>
      </c>
    </row>
    <row r="40" spans="2:15" ht="19.5" customHeight="1" x14ac:dyDescent="0.25">
      <c r="B40" s="357">
        <v>34</v>
      </c>
      <c r="C40" s="341"/>
      <c r="D40" s="338">
        <v>46.02</v>
      </c>
      <c r="E40" s="337">
        <v>3.4</v>
      </c>
      <c r="F40" s="337">
        <v>0.06</v>
      </c>
      <c r="G40" s="337">
        <v>2.64</v>
      </c>
      <c r="H40" s="340">
        <f t="shared" si="2"/>
        <v>52.120000000000005</v>
      </c>
      <c r="I40" s="345"/>
      <c r="J40" s="338">
        <v>33.78</v>
      </c>
      <c r="K40" s="337">
        <v>3.4</v>
      </c>
      <c r="L40" s="337">
        <v>0.06</v>
      </c>
      <c r="M40" s="337">
        <v>2.64</v>
      </c>
      <c r="N40" s="337">
        <v>0.28000000000000003</v>
      </c>
      <c r="O40" s="358">
        <f t="shared" si="3"/>
        <v>40.160000000000004</v>
      </c>
    </row>
    <row r="41" spans="2:15" ht="19.5" customHeight="1" x14ac:dyDescent="0.25">
      <c r="B41" s="357">
        <v>35</v>
      </c>
      <c r="C41" s="341"/>
      <c r="D41" s="338">
        <v>45.81</v>
      </c>
      <c r="E41" s="337">
        <v>3.4</v>
      </c>
      <c r="F41" s="337">
        <v>0.06</v>
      </c>
      <c r="G41" s="337">
        <v>2.64</v>
      </c>
      <c r="H41" s="340">
        <f t="shared" si="2"/>
        <v>51.910000000000004</v>
      </c>
      <c r="I41" s="345"/>
      <c r="J41" s="338">
        <v>33.619999999999997</v>
      </c>
      <c r="K41" s="337">
        <v>3.4</v>
      </c>
      <c r="L41" s="337">
        <v>0.06</v>
      </c>
      <c r="M41" s="337">
        <v>2.64</v>
      </c>
      <c r="N41" s="337">
        <v>0.25</v>
      </c>
      <c r="O41" s="358">
        <f t="shared" si="3"/>
        <v>39.97</v>
      </c>
    </row>
    <row r="42" spans="2:15" ht="19.5" customHeight="1" x14ac:dyDescent="0.25">
      <c r="B42" s="357">
        <v>36</v>
      </c>
      <c r="C42" s="341"/>
      <c r="D42" s="338">
        <v>45.6</v>
      </c>
      <c r="E42" s="337">
        <v>3.4</v>
      </c>
      <c r="F42" s="337">
        <v>0.06</v>
      </c>
      <c r="G42" s="337">
        <v>2.64</v>
      </c>
      <c r="H42" s="340">
        <f t="shared" si="2"/>
        <v>51.7</v>
      </c>
      <c r="I42" s="339"/>
      <c r="J42" s="338">
        <v>33.450000000000003</v>
      </c>
      <c r="K42" s="337">
        <v>3.4</v>
      </c>
      <c r="L42" s="337">
        <v>0.06</v>
      </c>
      <c r="M42" s="337">
        <v>2.64</v>
      </c>
      <c r="N42" s="337">
        <v>0.21</v>
      </c>
      <c r="O42" s="358">
        <f t="shared" si="3"/>
        <v>39.760000000000005</v>
      </c>
    </row>
    <row r="43" spans="2:15" ht="19.5" customHeight="1" x14ac:dyDescent="0.25">
      <c r="B43" s="357">
        <v>37</v>
      </c>
      <c r="C43" s="341"/>
      <c r="D43" s="338">
        <v>45.39</v>
      </c>
      <c r="E43" s="337">
        <v>3.4</v>
      </c>
      <c r="F43" s="337">
        <v>0.06</v>
      </c>
      <c r="G43" s="337">
        <v>2.64</v>
      </c>
      <c r="H43" s="340">
        <f t="shared" si="2"/>
        <v>51.49</v>
      </c>
      <c r="I43" s="339"/>
      <c r="J43" s="338">
        <v>33.29</v>
      </c>
      <c r="K43" s="337">
        <v>3.4</v>
      </c>
      <c r="L43" s="337">
        <v>0.06</v>
      </c>
      <c r="M43" s="337">
        <v>2.64</v>
      </c>
      <c r="N43" s="337">
        <v>0.18</v>
      </c>
      <c r="O43" s="358">
        <f t="shared" si="3"/>
        <v>39.57</v>
      </c>
    </row>
    <row r="44" spans="2:15" ht="19.5" customHeight="1" x14ac:dyDescent="0.25">
      <c r="B44" s="357">
        <v>38</v>
      </c>
      <c r="C44" s="341"/>
      <c r="D44" s="338">
        <v>45.18</v>
      </c>
      <c r="E44" s="337">
        <v>3.4</v>
      </c>
      <c r="F44" s="337">
        <v>0.06</v>
      </c>
      <c r="G44" s="337">
        <v>2.64</v>
      </c>
      <c r="H44" s="340">
        <f t="shared" si="2"/>
        <v>51.28</v>
      </c>
      <c r="I44" s="339"/>
      <c r="J44" s="338">
        <v>33.119999999999997</v>
      </c>
      <c r="K44" s="337">
        <v>3.4</v>
      </c>
      <c r="L44" s="337">
        <v>0.06</v>
      </c>
      <c r="M44" s="337">
        <v>2.64</v>
      </c>
      <c r="N44" s="337">
        <v>0.15</v>
      </c>
      <c r="O44" s="358">
        <f t="shared" si="3"/>
        <v>39.369999999999997</v>
      </c>
    </row>
    <row r="45" spans="2:15" ht="19.5" customHeight="1" x14ac:dyDescent="0.25">
      <c r="B45" s="357">
        <v>39</v>
      </c>
      <c r="C45" s="341"/>
      <c r="D45" s="338">
        <v>44.97</v>
      </c>
      <c r="E45" s="337">
        <v>3.4</v>
      </c>
      <c r="F45" s="337">
        <v>0.06</v>
      </c>
      <c r="G45" s="337">
        <v>2.64</v>
      </c>
      <c r="H45" s="340">
        <f t="shared" si="2"/>
        <v>51.07</v>
      </c>
      <c r="I45" s="339"/>
      <c r="J45" s="338">
        <v>32.950000000000003</v>
      </c>
      <c r="K45" s="337">
        <v>3.4</v>
      </c>
      <c r="L45" s="337">
        <v>0.06</v>
      </c>
      <c r="M45" s="337">
        <v>2.64</v>
      </c>
      <c r="N45" s="337">
        <v>0.12</v>
      </c>
      <c r="O45" s="358">
        <f t="shared" si="3"/>
        <v>39.17</v>
      </c>
    </row>
    <row r="46" spans="2:15" ht="19.5" customHeight="1" x14ac:dyDescent="0.25">
      <c r="B46" s="357">
        <v>40</v>
      </c>
      <c r="C46" s="341"/>
      <c r="D46" s="338">
        <v>44.76</v>
      </c>
      <c r="E46" s="337">
        <v>3.4</v>
      </c>
      <c r="F46" s="337">
        <v>0.06</v>
      </c>
      <c r="G46" s="337">
        <v>2.64</v>
      </c>
      <c r="H46" s="340">
        <f t="shared" si="2"/>
        <v>50.86</v>
      </c>
      <c r="I46" s="339"/>
      <c r="J46" s="338">
        <v>32.79</v>
      </c>
      <c r="K46" s="337">
        <v>3.4</v>
      </c>
      <c r="L46" s="337">
        <v>0.06</v>
      </c>
      <c r="M46" s="337">
        <v>2.64</v>
      </c>
      <c r="N46" s="337">
        <v>0.1</v>
      </c>
      <c r="O46" s="358">
        <f t="shared" si="3"/>
        <v>38.99</v>
      </c>
    </row>
    <row r="47" spans="2:15" ht="19.5" customHeight="1" x14ac:dyDescent="0.25">
      <c r="B47" s="357">
        <v>41</v>
      </c>
      <c r="C47" s="341"/>
      <c r="D47" s="338">
        <v>44.55</v>
      </c>
      <c r="E47" s="337">
        <v>3.4</v>
      </c>
      <c r="F47" s="337">
        <v>0.06</v>
      </c>
      <c r="G47" s="337">
        <v>2.64</v>
      </c>
      <c r="H47" s="340">
        <f t="shared" si="2"/>
        <v>50.65</v>
      </c>
      <c r="I47" s="339"/>
      <c r="J47" s="338">
        <v>32.619999999999997</v>
      </c>
      <c r="K47" s="337">
        <v>3.4</v>
      </c>
      <c r="L47" s="337">
        <v>0.06</v>
      </c>
      <c r="M47" s="337">
        <v>2.64</v>
      </c>
      <c r="N47" s="337">
        <v>0.08</v>
      </c>
      <c r="O47" s="358">
        <f t="shared" si="3"/>
        <v>38.799999999999997</v>
      </c>
    </row>
    <row r="48" spans="2:15" ht="19.5" customHeight="1" x14ac:dyDescent="0.25">
      <c r="B48" s="357">
        <v>42</v>
      </c>
      <c r="C48" s="341"/>
      <c r="D48" s="338">
        <v>44.34</v>
      </c>
      <c r="E48" s="337">
        <v>3.4</v>
      </c>
      <c r="F48" s="337">
        <v>0.06</v>
      </c>
      <c r="G48" s="337">
        <v>2.64</v>
      </c>
      <c r="H48" s="340">
        <f t="shared" si="2"/>
        <v>50.440000000000005</v>
      </c>
      <c r="I48" s="339"/>
      <c r="J48" s="338">
        <v>32.46</v>
      </c>
      <c r="K48" s="337">
        <v>3.4</v>
      </c>
      <c r="L48" s="337">
        <v>0.06</v>
      </c>
      <c r="M48" s="337">
        <v>2.64</v>
      </c>
      <c r="N48" s="337">
        <v>0.06</v>
      </c>
      <c r="O48" s="358">
        <f t="shared" si="3"/>
        <v>38.620000000000005</v>
      </c>
    </row>
    <row r="49" spans="2:15" ht="19.5" customHeight="1" x14ac:dyDescent="0.25">
      <c r="B49" s="357">
        <v>43</v>
      </c>
      <c r="C49" s="341"/>
      <c r="D49" s="338">
        <v>44.13</v>
      </c>
      <c r="E49" s="337">
        <v>3.4</v>
      </c>
      <c r="F49" s="337">
        <v>0.06</v>
      </c>
      <c r="G49" s="337">
        <v>2.64</v>
      </c>
      <c r="H49" s="340">
        <f t="shared" si="2"/>
        <v>50.230000000000004</v>
      </c>
      <c r="I49" s="339"/>
      <c r="J49" s="338">
        <v>32.29</v>
      </c>
      <c r="K49" s="337">
        <v>3.4</v>
      </c>
      <c r="L49" s="337">
        <v>0.06</v>
      </c>
      <c r="M49" s="337">
        <v>2.64</v>
      </c>
      <c r="N49" s="337">
        <v>0.04</v>
      </c>
      <c r="O49" s="358">
        <f t="shared" si="3"/>
        <v>38.43</v>
      </c>
    </row>
    <row r="50" spans="2:15" ht="19.5" customHeight="1" x14ac:dyDescent="0.25">
      <c r="B50" s="357">
        <v>44</v>
      </c>
      <c r="C50" s="341"/>
      <c r="D50" s="338">
        <v>43.91</v>
      </c>
      <c r="E50" s="337">
        <v>3.4</v>
      </c>
      <c r="F50" s="337">
        <v>0.06</v>
      </c>
      <c r="G50" s="337">
        <v>2.64</v>
      </c>
      <c r="H50" s="340">
        <f t="shared" si="2"/>
        <v>50.01</v>
      </c>
      <c r="I50" s="339"/>
      <c r="J50" s="338">
        <v>32.130000000000003</v>
      </c>
      <c r="K50" s="337">
        <v>3.4</v>
      </c>
      <c r="L50" s="337">
        <v>0.06</v>
      </c>
      <c r="M50" s="337">
        <v>2.64</v>
      </c>
      <c r="N50" s="337">
        <v>0.03</v>
      </c>
      <c r="O50" s="358">
        <f t="shared" si="3"/>
        <v>38.260000000000005</v>
      </c>
    </row>
    <row r="51" spans="2:15" ht="19.5" customHeight="1" x14ac:dyDescent="0.25">
      <c r="B51" s="357">
        <v>45</v>
      </c>
      <c r="C51" s="341"/>
      <c r="D51" s="338">
        <v>43.7</v>
      </c>
      <c r="E51" s="337">
        <v>3.4</v>
      </c>
      <c r="F51" s="337">
        <v>0.06</v>
      </c>
      <c r="G51" s="337">
        <v>2.64</v>
      </c>
      <c r="H51" s="340">
        <f t="shared" si="2"/>
        <v>49.800000000000004</v>
      </c>
      <c r="I51" s="339"/>
      <c r="J51" s="338">
        <v>31.96</v>
      </c>
      <c r="K51" s="337">
        <v>3.4</v>
      </c>
      <c r="L51" s="337">
        <v>0.06</v>
      </c>
      <c r="M51" s="337">
        <v>2.64</v>
      </c>
      <c r="N51" s="337">
        <v>0.02</v>
      </c>
      <c r="O51" s="358">
        <f t="shared" si="3"/>
        <v>38.080000000000005</v>
      </c>
    </row>
    <row r="52" spans="2:15" ht="19.5" customHeight="1" x14ac:dyDescent="0.25">
      <c r="B52" s="357">
        <v>46</v>
      </c>
      <c r="C52" s="341"/>
      <c r="D52" s="338">
        <v>43.49</v>
      </c>
      <c r="E52" s="337">
        <v>3.4</v>
      </c>
      <c r="F52" s="337">
        <v>0.06</v>
      </c>
      <c r="G52" s="337">
        <v>2.64</v>
      </c>
      <c r="H52" s="340">
        <f t="shared" si="2"/>
        <v>49.59</v>
      </c>
      <c r="I52" s="339"/>
      <c r="J52" s="338">
        <v>31.8</v>
      </c>
      <c r="K52" s="337">
        <v>3.4</v>
      </c>
      <c r="L52" s="337">
        <v>0.06</v>
      </c>
      <c r="M52" s="337">
        <v>2.64</v>
      </c>
      <c r="N52" s="337">
        <v>0.01</v>
      </c>
      <c r="O52" s="358">
        <f t="shared" si="3"/>
        <v>37.910000000000004</v>
      </c>
    </row>
    <row r="53" spans="2:15" ht="19.5" customHeight="1" x14ac:dyDescent="0.25">
      <c r="B53" s="357">
        <v>47</v>
      </c>
      <c r="C53" s="341"/>
      <c r="D53" s="338">
        <v>43.28</v>
      </c>
      <c r="E53" s="337">
        <v>3.4</v>
      </c>
      <c r="F53" s="337">
        <v>0.06</v>
      </c>
      <c r="G53" s="337">
        <v>2.64</v>
      </c>
      <c r="H53" s="340">
        <f t="shared" si="2"/>
        <v>49.38</v>
      </c>
      <c r="I53" s="339"/>
      <c r="J53" s="338">
        <v>31.63</v>
      </c>
      <c r="K53" s="337">
        <v>3.4</v>
      </c>
      <c r="L53" s="337">
        <v>0.06</v>
      </c>
      <c r="M53" s="337">
        <v>2.64</v>
      </c>
      <c r="N53" s="336"/>
      <c r="O53" s="358">
        <f t="shared" si="3"/>
        <v>37.730000000000004</v>
      </c>
    </row>
    <row r="54" spans="2:15" ht="19.5" customHeight="1" x14ac:dyDescent="0.25">
      <c r="B54" s="357">
        <v>48</v>
      </c>
      <c r="C54" s="341"/>
      <c r="D54" s="338">
        <v>43.07</v>
      </c>
      <c r="E54" s="337">
        <v>3.4</v>
      </c>
      <c r="F54" s="337">
        <v>0.06</v>
      </c>
      <c r="G54" s="337">
        <v>2.64</v>
      </c>
      <c r="H54" s="340">
        <f t="shared" si="2"/>
        <v>49.17</v>
      </c>
      <c r="I54" s="339"/>
      <c r="J54" s="338">
        <v>31.47</v>
      </c>
      <c r="K54" s="337">
        <v>3.4</v>
      </c>
      <c r="L54" s="337">
        <v>0.06</v>
      </c>
      <c r="M54" s="337">
        <v>2.64</v>
      </c>
      <c r="N54" s="336"/>
      <c r="O54" s="358">
        <f t="shared" si="3"/>
        <v>37.57</v>
      </c>
    </row>
    <row r="55" spans="2:15" ht="19.5" customHeight="1" x14ac:dyDescent="0.25">
      <c r="B55" s="357">
        <v>49</v>
      </c>
      <c r="C55" s="341"/>
      <c r="D55" s="338">
        <v>42.86</v>
      </c>
      <c r="E55" s="337">
        <v>3.4</v>
      </c>
      <c r="F55" s="337">
        <v>0.06</v>
      </c>
      <c r="G55" s="337">
        <v>2.64</v>
      </c>
      <c r="H55" s="340">
        <f t="shared" si="2"/>
        <v>48.96</v>
      </c>
      <c r="I55" s="339"/>
      <c r="J55" s="338">
        <v>31.3</v>
      </c>
      <c r="K55" s="337">
        <v>3.4</v>
      </c>
      <c r="L55" s="337">
        <v>0.06</v>
      </c>
      <c r="M55" s="337">
        <v>2.64</v>
      </c>
      <c r="N55" s="336"/>
      <c r="O55" s="358">
        <f t="shared" si="3"/>
        <v>37.400000000000006</v>
      </c>
    </row>
    <row r="56" spans="2:15" ht="19.5" customHeight="1" x14ac:dyDescent="0.25">
      <c r="B56" s="357">
        <v>50</v>
      </c>
      <c r="C56" s="341"/>
      <c r="D56" s="338">
        <v>42.65</v>
      </c>
      <c r="E56" s="337">
        <v>3.4</v>
      </c>
      <c r="F56" s="337">
        <v>0.06</v>
      </c>
      <c r="G56" s="337">
        <v>2.64</v>
      </c>
      <c r="H56" s="340">
        <f t="shared" si="2"/>
        <v>48.75</v>
      </c>
      <c r="I56" s="339"/>
      <c r="J56" s="338">
        <v>31.14</v>
      </c>
      <c r="K56" s="337">
        <v>3.4</v>
      </c>
      <c r="L56" s="337">
        <v>0.06</v>
      </c>
      <c r="M56" s="337">
        <v>2.64</v>
      </c>
      <c r="N56" s="336"/>
      <c r="O56" s="358">
        <f t="shared" si="3"/>
        <v>37.24</v>
      </c>
    </row>
    <row r="57" spans="2:15" ht="19.5" customHeight="1" x14ac:dyDescent="0.25">
      <c r="B57" s="357">
        <v>51</v>
      </c>
      <c r="C57" s="341"/>
      <c r="D57" s="338">
        <v>46.03</v>
      </c>
      <c r="E57" s="337">
        <v>3.59</v>
      </c>
      <c r="F57" s="337">
        <v>0.06</v>
      </c>
      <c r="G57" s="337">
        <v>2.64</v>
      </c>
      <c r="H57" s="340">
        <f t="shared" si="2"/>
        <v>52.320000000000007</v>
      </c>
      <c r="I57" s="339"/>
      <c r="J57" s="338">
        <v>33.6</v>
      </c>
      <c r="K57" s="337">
        <v>3.59</v>
      </c>
      <c r="L57" s="337">
        <v>0.06</v>
      </c>
      <c r="M57" s="337">
        <v>2.64</v>
      </c>
      <c r="N57" s="336"/>
      <c r="O57" s="358">
        <f t="shared" si="3"/>
        <v>39.89</v>
      </c>
    </row>
    <row r="58" spans="2:15" ht="19.5" customHeight="1" x14ac:dyDescent="0.25">
      <c r="B58" s="357">
        <v>52</v>
      </c>
      <c r="C58" s="341"/>
      <c r="D58" s="338">
        <v>45.8</v>
      </c>
      <c r="E58" s="337">
        <v>3.59</v>
      </c>
      <c r="F58" s="337">
        <v>0.06</v>
      </c>
      <c r="G58" s="337">
        <v>2.64</v>
      </c>
      <c r="H58" s="340">
        <f t="shared" si="2"/>
        <v>52.09</v>
      </c>
      <c r="I58" s="339"/>
      <c r="J58" s="338">
        <v>33.42</v>
      </c>
      <c r="K58" s="337">
        <v>3.59</v>
      </c>
      <c r="L58" s="337">
        <v>0.06</v>
      </c>
      <c r="M58" s="337">
        <v>2.64</v>
      </c>
      <c r="N58" s="336"/>
      <c r="O58" s="358">
        <f t="shared" si="3"/>
        <v>39.710000000000008</v>
      </c>
    </row>
    <row r="59" spans="2:15" ht="19.5" customHeight="1" x14ac:dyDescent="0.25">
      <c r="B59" s="357">
        <v>53</v>
      </c>
      <c r="C59" s="341"/>
      <c r="D59" s="338">
        <v>45.57</v>
      </c>
      <c r="E59" s="337">
        <v>3.59</v>
      </c>
      <c r="F59" s="337">
        <v>0.06</v>
      </c>
      <c r="G59" s="337">
        <v>2.64</v>
      </c>
      <c r="H59" s="340">
        <f t="shared" si="2"/>
        <v>51.86</v>
      </c>
      <c r="I59" s="339"/>
      <c r="J59" s="338">
        <v>33.24</v>
      </c>
      <c r="K59" s="337">
        <v>3.59</v>
      </c>
      <c r="L59" s="337">
        <v>0.06</v>
      </c>
      <c r="M59" s="337">
        <v>2.64</v>
      </c>
      <c r="N59" s="336"/>
      <c r="O59" s="358">
        <f t="shared" si="3"/>
        <v>39.53</v>
      </c>
    </row>
    <row r="60" spans="2:15" ht="19.5" customHeight="1" x14ac:dyDescent="0.25">
      <c r="B60" s="357">
        <v>54</v>
      </c>
      <c r="C60" s="341"/>
      <c r="D60" s="338">
        <v>45.35</v>
      </c>
      <c r="E60" s="337">
        <v>3.59</v>
      </c>
      <c r="F60" s="337">
        <v>0.06</v>
      </c>
      <c r="G60" s="337">
        <v>2.64</v>
      </c>
      <c r="H60" s="340">
        <f t="shared" si="2"/>
        <v>51.64</v>
      </c>
      <c r="I60" s="339"/>
      <c r="J60" s="338">
        <v>33.06</v>
      </c>
      <c r="K60" s="337">
        <v>3.59</v>
      </c>
      <c r="L60" s="337">
        <v>0.06</v>
      </c>
      <c r="M60" s="337">
        <v>2.64</v>
      </c>
      <c r="N60" s="336"/>
      <c r="O60" s="358">
        <f t="shared" si="3"/>
        <v>39.350000000000009</v>
      </c>
    </row>
    <row r="61" spans="2:15" ht="19.5" customHeight="1" x14ac:dyDescent="0.25">
      <c r="B61" s="357">
        <v>55</v>
      </c>
      <c r="C61" s="341"/>
      <c r="D61" s="338">
        <v>45.12</v>
      </c>
      <c r="E61" s="337">
        <v>3.59</v>
      </c>
      <c r="F61" s="337">
        <v>0.06</v>
      </c>
      <c r="G61" s="337">
        <v>2.64</v>
      </c>
      <c r="H61" s="340">
        <f t="shared" si="2"/>
        <v>51.41</v>
      </c>
      <c r="I61" s="339"/>
      <c r="J61" s="338">
        <v>32.880000000000003</v>
      </c>
      <c r="K61" s="337">
        <v>3.59</v>
      </c>
      <c r="L61" s="337">
        <v>0.06</v>
      </c>
      <c r="M61" s="337">
        <v>2.64</v>
      </c>
      <c r="N61" s="336"/>
      <c r="O61" s="358">
        <f t="shared" si="3"/>
        <v>39.17</v>
      </c>
    </row>
    <row r="62" spans="2:15" ht="19.5" customHeight="1" x14ac:dyDescent="0.25">
      <c r="B62" s="357">
        <v>56</v>
      </c>
      <c r="C62" s="341"/>
      <c r="D62" s="338">
        <v>44.89</v>
      </c>
      <c r="E62" s="337">
        <v>3.59</v>
      </c>
      <c r="F62" s="337">
        <v>0.06</v>
      </c>
      <c r="G62" s="337">
        <v>2.64</v>
      </c>
      <c r="H62" s="340">
        <f t="shared" si="2"/>
        <v>51.180000000000007</v>
      </c>
      <c r="I62" s="339"/>
      <c r="J62" s="338">
        <v>32.700000000000003</v>
      </c>
      <c r="K62" s="337">
        <v>3.59</v>
      </c>
      <c r="L62" s="337">
        <v>0.06</v>
      </c>
      <c r="M62" s="337">
        <v>2.64</v>
      </c>
      <c r="N62" s="336"/>
      <c r="O62" s="358">
        <f t="shared" si="3"/>
        <v>38.990000000000009</v>
      </c>
    </row>
    <row r="63" spans="2:15" ht="19.5" customHeight="1" x14ac:dyDescent="0.25">
      <c r="B63" s="357">
        <v>57</v>
      </c>
      <c r="C63" s="341"/>
      <c r="D63" s="338">
        <v>44.66</v>
      </c>
      <c r="E63" s="337">
        <v>3.59</v>
      </c>
      <c r="F63" s="337">
        <v>0.06</v>
      </c>
      <c r="G63" s="337">
        <v>2.64</v>
      </c>
      <c r="H63" s="340">
        <f t="shared" si="2"/>
        <v>50.95</v>
      </c>
      <c r="I63" s="339"/>
      <c r="J63" s="338">
        <v>32.520000000000003</v>
      </c>
      <c r="K63" s="337">
        <v>3.59</v>
      </c>
      <c r="L63" s="337">
        <v>0.06</v>
      </c>
      <c r="M63" s="337">
        <v>2.64</v>
      </c>
      <c r="N63" s="336"/>
      <c r="O63" s="358">
        <f t="shared" si="3"/>
        <v>38.81</v>
      </c>
    </row>
    <row r="64" spans="2:15" ht="19.5" customHeight="1" x14ac:dyDescent="0.25">
      <c r="B64" s="357">
        <v>58</v>
      </c>
      <c r="C64" s="341"/>
      <c r="D64" s="338">
        <v>44.43</v>
      </c>
      <c r="E64" s="337">
        <v>3.59</v>
      </c>
      <c r="F64" s="337">
        <v>0.06</v>
      </c>
      <c r="G64" s="337">
        <v>2.64</v>
      </c>
      <c r="H64" s="340">
        <f t="shared" si="2"/>
        <v>50.72</v>
      </c>
      <c r="I64" s="339"/>
      <c r="J64" s="338">
        <v>32.340000000000003</v>
      </c>
      <c r="K64" s="337">
        <v>3.59</v>
      </c>
      <c r="L64" s="337">
        <v>0.06</v>
      </c>
      <c r="M64" s="337">
        <v>2.64</v>
      </c>
      <c r="N64" s="336"/>
      <c r="O64" s="358">
        <f t="shared" si="3"/>
        <v>38.63000000000001</v>
      </c>
    </row>
    <row r="65" spans="2:15" ht="19.5" customHeight="1" x14ac:dyDescent="0.25">
      <c r="B65" s="357">
        <v>59</v>
      </c>
      <c r="C65" s="341"/>
      <c r="D65" s="338">
        <v>44.2</v>
      </c>
      <c r="E65" s="337">
        <v>3.59</v>
      </c>
      <c r="F65" s="337">
        <v>0.06</v>
      </c>
      <c r="G65" s="337">
        <v>2.64</v>
      </c>
      <c r="H65" s="340">
        <f t="shared" si="2"/>
        <v>50.490000000000009</v>
      </c>
      <c r="I65" s="339"/>
      <c r="J65" s="338">
        <v>32.159999999999997</v>
      </c>
      <c r="K65" s="337">
        <v>3.59</v>
      </c>
      <c r="L65" s="337">
        <v>0.06</v>
      </c>
      <c r="M65" s="337">
        <v>2.64</v>
      </c>
      <c r="N65" s="336"/>
      <c r="O65" s="358">
        <f t="shared" si="3"/>
        <v>38.450000000000003</v>
      </c>
    </row>
    <row r="66" spans="2:15" ht="19.5" customHeight="1" x14ac:dyDescent="0.25">
      <c r="B66" s="357">
        <v>60</v>
      </c>
      <c r="C66" s="341"/>
      <c r="D66" s="338">
        <v>43.98</v>
      </c>
      <c r="E66" s="337">
        <v>3.59</v>
      </c>
      <c r="F66" s="337">
        <v>0.06</v>
      </c>
      <c r="G66" s="337">
        <v>2.64</v>
      </c>
      <c r="H66" s="340">
        <f t="shared" si="2"/>
        <v>50.269999999999996</v>
      </c>
      <c r="I66" s="339"/>
      <c r="J66" s="338">
        <v>31.99</v>
      </c>
      <c r="K66" s="337">
        <v>3.59</v>
      </c>
      <c r="L66" s="337">
        <v>0.06</v>
      </c>
      <c r="M66" s="337">
        <v>2.64</v>
      </c>
      <c r="N66" s="336"/>
      <c r="O66" s="358">
        <f t="shared" si="3"/>
        <v>38.28</v>
      </c>
    </row>
    <row r="67" spans="2:15" ht="19.5" customHeight="1" x14ac:dyDescent="0.25">
      <c r="B67" s="357">
        <v>61</v>
      </c>
      <c r="C67" s="341"/>
      <c r="D67" s="338">
        <v>43.75</v>
      </c>
      <c r="E67" s="337">
        <v>3.59</v>
      </c>
      <c r="F67" s="337">
        <v>0.06</v>
      </c>
      <c r="G67" s="337">
        <v>2.64</v>
      </c>
      <c r="H67" s="340">
        <f t="shared" si="2"/>
        <v>50.040000000000006</v>
      </c>
      <c r="I67" s="339"/>
      <c r="J67" s="338">
        <v>31.81</v>
      </c>
      <c r="K67" s="337">
        <v>3.59</v>
      </c>
      <c r="L67" s="337">
        <v>0.06</v>
      </c>
      <c r="M67" s="337">
        <v>2.64</v>
      </c>
      <c r="N67" s="336"/>
      <c r="O67" s="358">
        <f t="shared" si="3"/>
        <v>38.1</v>
      </c>
    </row>
    <row r="68" spans="2:15" ht="19.5" customHeight="1" x14ac:dyDescent="0.25">
      <c r="B68" s="357">
        <v>62</v>
      </c>
      <c r="C68" s="341"/>
      <c r="D68" s="338">
        <v>43.52</v>
      </c>
      <c r="E68" s="337">
        <v>3.59</v>
      </c>
      <c r="F68" s="337">
        <v>0.06</v>
      </c>
      <c r="G68" s="337">
        <v>2.64</v>
      </c>
      <c r="H68" s="340">
        <f t="shared" si="2"/>
        <v>49.81</v>
      </c>
      <c r="I68" s="339"/>
      <c r="J68" s="338">
        <v>31.63</v>
      </c>
      <c r="K68" s="337">
        <v>3.59</v>
      </c>
      <c r="L68" s="337">
        <v>0.06</v>
      </c>
      <c r="M68" s="337">
        <v>2.64</v>
      </c>
      <c r="N68" s="336"/>
      <c r="O68" s="358">
        <f t="shared" si="3"/>
        <v>37.92</v>
      </c>
    </row>
    <row r="69" spans="2:15" ht="19.5" customHeight="1" x14ac:dyDescent="0.25">
      <c r="B69" s="357">
        <v>63</v>
      </c>
      <c r="C69" s="341"/>
      <c r="D69" s="338">
        <v>43.29</v>
      </c>
      <c r="E69" s="337">
        <v>3.59</v>
      </c>
      <c r="F69" s="337">
        <v>0.06</v>
      </c>
      <c r="G69" s="337">
        <v>2.64</v>
      </c>
      <c r="H69" s="340">
        <f t="shared" si="2"/>
        <v>49.58</v>
      </c>
      <c r="I69" s="339"/>
      <c r="J69" s="338">
        <v>31.45</v>
      </c>
      <c r="K69" s="337">
        <v>3.59</v>
      </c>
      <c r="L69" s="337">
        <v>0.06</v>
      </c>
      <c r="M69" s="337">
        <v>2.64</v>
      </c>
      <c r="N69" s="336"/>
      <c r="O69" s="358">
        <f t="shared" si="3"/>
        <v>37.74</v>
      </c>
    </row>
    <row r="70" spans="2:15" ht="19.5" customHeight="1" x14ac:dyDescent="0.25">
      <c r="B70" s="357">
        <v>64</v>
      </c>
      <c r="C70" s="341"/>
      <c r="D70" s="338">
        <v>43.06</v>
      </c>
      <c r="E70" s="337">
        <v>3.59</v>
      </c>
      <c r="F70" s="337">
        <v>0.06</v>
      </c>
      <c r="G70" s="337">
        <v>2.64</v>
      </c>
      <c r="H70" s="340">
        <f t="shared" ref="H70:H77" si="4">SUM(D70:G70)</f>
        <v>49.350000000000009</v>
      </c>
      <c r="I70" s="339"/>
      <c r="J70" s="338">
        <v>31.27</v>
      </c>
      <c r="K70" s="337">
        <v>3.59</v>
      </c>
      <c r="L70" s="337">
        <v>0.06</v>
      </c>
      <c r="M70" s="337">
        <v>2.64</v>
      </c>
      <c r="N70" s="336"/>
      <c r="O70" s="358">
        <f t="shared" ref="O70:O77" si="5">SUM(J70:N70)</f>
        <v>37.56</v>
      </c>
    </row>
    <row r="71" spans="2:15" ht="19.5" customHeight="1" x14ac:dyDescent="0.25">
      <c r="B71" s="357">
        <v>65</v>
      </c>
      <c r="C71" s="341"/>
      <c r="D71" s="338">
        <v>42.83</v>
      </c>
      <c r="E71" s="337">
        <v>3.59</v>
      </c>
      <c r="F71" s="337">
        <v>0.06</v>
      </c>
      <c r="G71" s="337">
        <v>2.64</v>
      </c>
      <c r="H71" s="340">
        <f t="shared" si="4"/>
        <v>49.120000000000005</v>
      </c>
      <c r="I71" s="339"/>
      <c r="J71" s="338">
        <v>31.09</v>
      </c>
      <c r="K71" s="337">
        <v>3.59</v>
      </c>
      <c r="L71" s="337">
        <v>0.06</v>
      </c>
      <c r="M71" s="337">
        <v>2.64</v>
      </c>
      <c r="N71" s="336"/>
      <c r="O71" s="358">
        <f t="shared" si="5"/>
        <v>37.380000000000003</v>
      </c>
    </row>
    <row r="72" spans="2:15" ht="19.5" customHeight="1" x14ac:dyDescent="0.25">
      <c r="B72" s="357">
        <v>66</v>
      </c>
      <c r="C72" s="341"/>
      <c r="D72" s="338">
        <v>42.61</v>
      </c>
      <c r="E72" s="337">
        <v>3.59</v>
      </c>
      <c r="F72" s="337">
        <v>0.06</v>
      </c>
      <c r="G72" s="337">
        <v>2.64</v>
      </c>
      <c r="H72" s="340">
        <f t="shared" si="4"/>
        <v>48.900000000000006</v>
      </c>
      <c r="I72" s="339"/>
      <c r="J72" s="338">
        <v>30.91</v>
      </c>
      <c r="K72" s="337">
        <v>3.59</v>
      </c>
      <c r="L72" s="337">
        <v>0.06</v>
      </c>
      <c r="M72" s="337">
        <v>2.64</v>
      </c>
      <c r="N72" s="336"/>
      <c r="O72" s="358">
        <f t="shared" si="5"/>
        <v>37.200000000000003</v>
      </c>
    </row>
    <row r="73" spans="2:15" ht="19.5" customHeight="1" x14ac:dyDescent="0.25">
      <c r="B73" s="357">
        <v>67</v>
      </c>
      <c r="C73" s="341"/>
      <c r="D73" s="338">
        <v>42.38</v>
      </c>
      <c r="E73" s="337">
        <v>3.59</v>
      </c>
      <c r="F73" s="337">
        <v>0.06</v>
      </c>
      <c r="G73" s="337">
        <v>2.64</v>
      </c>
      <c r="H73" s="340">
        <f t="shared" si="4"/>
        <v>48.67</v>
      </c>
      <c r="I73" s="339"/>
      <c r="J73" s="338">
        <v>30.74</v>
      </c>
      <c r="K73" s="337">
        <v>3.59</v>
      </c>
      <c r="L73" s="337">
        <v>0.06</v>
      </c>
      <c r="M73" s="337">
        <v>2.64</v>
      </c>
      <c r="N73" s="336"/>
      <c r="O73" s="358">
        <f t="shared" si="5"/>
        <v>37.03</v>
      </c>
    </row>
    <row r="74" spans="2:15" ht="19.5" customHeight="1" x14ac:dyDescent="0.25">
      <c r="B74" s="357">
        <v>68</v>
      </c>
      <c r="C74" s="341"/>
      <c r="D74" s="338">
        <v>42.15</v>
      </c>
      <c r="E74" s="337">
        <v>3.59</v>
      </c>
      <c r="F74" s="337">
        <v>0.06</v>
      </c>
      <c r="G74" s="337">
        <v>2.64</v>
      </c>
      <c r="H74" s="340">
        <f t="shared" si="4"/>
        <v>48.44</v>
      </c>
      <c r="I74" s="339"/>
      <c r="J74" s="338">
        <v>30.56</v>
      </c>
      <c r="K74" s="337">
        <v>3.59</v>
      </c>
      <c r="L74" s="337">
        <v>0.06</v>
      </c>
      <c r="M74" s="337">
        <v>2.64</v>
      </c>
      <c r="N74" s="336"/>
      <c r="O74" s="358">
        <f t="shared" si="5"/>
        <v>36.85</v>
      </c>
    </row>
    <row r="75" spans="2:15" ht="19.5" customHeight="1" x14ac:dyDescent="0.25">
      <c r="B75" s="357">
        <v>69</v>
      </c>
      <c r="C75" s="341"/>
      <c r="D75" s="338">
        <v>41.92</v>
      </c>
      <c r="E75" s="337">
        <v>3.59</v>
      </c>
      <c r="F75" s="337">
        <v>0.06</v>
      </c>
      <c r="G75" s="337">
        <v>2.64</v>
      </c>
      <c r="H75" s="340">
        <f t="shared" si="4"/>
        <v>48.210000000000008</v>
      </c>
      <c r="I75" s="339"/>
      <c r="J75" s="338">
        <v>30.41</v>
      </c>
      <c r="K75" s="337">
        <v>3.59</v>
      </c>
      <c r="L75" s="337">
        <v>0.06</v>
      </c>
      <c r="M75" s="337">
        <v>2.64</v>
      </c>
      <c r="N75" s="336"/>
      <c r="O75" s="358">
        <f t="shared" si="5"/>
        <v>36.700000000000003</v>
      </c>
    </row>
    <row r="76" spans="2:15" ht="19.5" customHeight="1" x14ac:dyDescent="0.25">
      <c r="B76" s="357">
        <v>70</v>
      </c>
      <c r="C76" s="341"/>
      <c r="D76" s="338">
        <v>41.7</v>
      </c>
      <c r="E76" s="337">
        <v>3.59</v>
      </c>
      <c r="F76" s="337">
        <v>0.06</v>
      </c>
      <c r="G76" s="337">
        <v>2.64</v>
      </c>
      <c r="H76" s="340">
        <f t="shared" si="4"/>
        <v>47.990000000000009</v>
      </c>
      <c r="I76" s="339"/>
      <c r="J76" s="338">
        <v>30.25</v>
      </c>
      <c r="K76" s="337">
        <v>3.59</v>
      </c>
      <c r="L76" s="337">
        <v>0.06</v>
      </c>
      <c r="M76" s="337">
        <v>2.64</v>
      </c>
      <c r="N76" s="336"/>
      <c r="O76" s="358">
        <f t="shared" si="5"/>
        <v>36.540000000000006</v>
      </c>
    </row>
    <row r="77" spans="2:15" ht="19.5" customHeight="1" thickBot="1" x14ac:dyDescent="0.3">
      <c r="B77" s="359">
        <v>71</v>
      </c>
      <c r="C77" s="335"/>
      <c r="D77" s="332">
        <v>45.96</v>
      </c>
      <c r="E77" s="331">
        <v>3.71</v>
      </c>
      <c r="F77" s="331">
        <v>0.06</v>
      </c>
      <c r="G77" s="331">
        <v>2.64</v>
      </c>
      <c r="H77" s="334">
        <f t="shared" si="4"/>
        <v>52.370000000000005</v>
      </c>
      <c r="I77" s="333"/>
      <c r="J77" s="332">
        <v>33.340000000000003</v>
      </c>
      <c r="K77" s="331">
        <v>3.71</v>
      </c>
      <c r="L77" s="331">
        <v>0.06</v>
      </c>
      <c r="M77" s="331">
        <v>2.64</v>
      </c>
      <c r="N77" s="330"/>
      <c r="O77" s="360">
        <f t="shared" si="5"/>
        <v>39.750000000000007</v>
      </c>
    </row>
    <row r="78" spans="2:15" ht="27.75" customHeight="1" x14ac:dyDescent="0.2">
      <c r="B78" s="628" t="s">
        <v>620</v>
      </c>
      <c r="C78" s="629"/>
      <c r="D78" s="629"/>
      <c r="E78" s="629"/>
      <c r="F78" s="629"/>
      <c r="G78" s="629"/>
      <c r="H78" s="629"/>
      <c r="I78" s="629"/>
      <c r="J78" s="629"/>
      <c r="K78" s="629"/>
      <c r="L78" s="629"/>
      <c r="M78" s="629"/>
      <c r="N78" s="629"/>
      <c r="O78" s="629"/>
    </row>
    <row r="79" spans="2:15" ht="17.25" customHeight="1" x14ac:dyDescent="0.2">
      <c r="B79" s="537" t="s">
        <v>591</v>
      </c>
      <c r="C79" s="537"/>
      <c r="D79" s="537"/>
      <c r="E79" s="537"/>
      <c r="F79" s="537"/>
      <c r="G79" s="537"/>
      <c r="H79" s="537"/>
      <c r="I79" s="537"/>
    </row>
  </sheetData>
  <mergeCells count="6">
    <mergeCell ref="B3:O3"/>
    <mergeCell ref="B79:I79"/>
    <mergeCell ref="B78:O78"/>
    <mergeCell ref="D4:H4"/>
    <mergeCell ref="J4:O4"/>
    <mergeCell ref="B4:C5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scale="81" fitToHeight="2" orientation="portrait" r:id="rId1"/>
  <headerFooter>
    <oddFooter>&amp;C&amp;P de &amp;N</oddFooter>
  </headerFooter>
  <rowBreaks count="1" manualBreakCount="1">
    <brk id="4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5"/>
  <sheetViews>
    <sheetView showGridLines="0" zoomScaleNormal="100" workbookViewId="0">
      <selection activeCell="B7" sqref="B7"/>
    </sheetView>
  </sheetViews>
  <sheetFormatPr baseColWidth="10" defaultRowHeight="15" x14ac:dyDescent="0.25"/>
  <cols>
    <col min="1" max="1" width="3.85546875" style="15" customWidth="1"/>
    <col min="2" max="2" width="15.28515625" style="15" customWidth="1"/>
    <col min="3" max="3" width="13.140625" style="15" customWidth="1"/>
    <col min="4" max="4" width="15" style="15" customWidth="1"/>
    <col min="5" max="5" width="17.28515625" style="15" customWidth="1"/>
    <col min="6" max="6" width="15.5703125" style="15" customWidth="1"/>
    <col min="7" max="16384" width="11.42578125" style="15"/>
  </cols>
  <sheetData>
    <row r="3" spans="2:6" ht="18" x14ac:dyDescent="0.25">
      <c r="B3" s="424" t="s">
        <v>622</v>
      </c>
    </row>
    <row r="4" spans="2:6" ht="32.25" customHeight="1" thickBot="1" x14ac:dyDescent="0.3">
      <c r="C4" s="424" t="s">
        <v>545</v>
      </c>
    </row>
    <row r="5" spans="2:6" ht="54" customHeight="1" thickBot="1" x14ac:dyDescent="0.3">
      <c r="B5" s="154" t="s">
        <v>546</v>
      </c>
      <c r="C5" s="154" t="s">
        <v>88</v>
      </c>
      <c r="D5" s="425" t="s">
        <v>547</v>
      </c>
      <c r="E5" s="425" t="s">
        <v>548</v>
      </c>
      <c r="F5" s="425" t="s">
        <v>549</v>
      </c>
    </row>
    <row r="6" spans="2:6" ht="36.75" customHeight="1" x14ac:dyDescent="0.25">
      <c r="B6" s="33" t="s">
        <v>432</v>
      </c>
      <c r="C6" s="393">
        <v>33</v>
      </c>
      <c r="D6" s="426">
        <v>52.33</v>
      </c>
      <c r="E6" s="426">
        <v>13.19</v>
      </c>
      <c r="F6" s="426">
        <f>D6+E6</f>
        <v>65.52</v>
      </c>
    </row>
    <row r="7" spans="2:6" ht="36.75" customHeight="1" x14ac:dyDescent="0.25">
      <c r="B7" s="33" t="s">
        <v>431</v>
      </c>
      <c r="C7" s="393">
        <v>28</v>
      </c>
      <c r="D7" s="426">
        <v>41.34</v>
      </c>
      <c r="E7" s="426">
        <v>0</v>
      </c>
      <c r="F7" s="426">
        <f t="shared" ref="F7:F9" si="0">D7+E7</f>
        <v>41.34</v>
      </c>
    </row>
    <row r="8" spans="2:6" ht="36.75" customHeight="1" x14ac:dyDescent="0.25">
      <c r="B8" s="33" t="s">
        <v>432</v>
      </c>
      <c r="C8" s="393">
        <v>8</v>
      </c>
      <c r="D8" s="426">
        <v>36.81</v>
      </c>
      <c r="E8" s="426">
        <v>0</v>
      </c>
      <c r="F8" s="426">
        <f t="shared" si="0"/>
        <v>36.81</v>
      </c>
    </row>
    <row r="9" spans="2:6" ht="36.75" customHeight="1" thickBot="1" x14ac:dyDescent="0.3">
      <c r="B9" s="33" t="s">
        <v>431</v>
      </c>
      <c r="C9" s="393">
        <v>6</v>
      </c>
      <c r="D9" s="426">
        <v>34.03</v>
      </c>
      <c r="E9" s="426">
        <v>0</v>
      </c>
      <c r="F9" s="426">
        <f t="shared" si="0"/>
        <v>34.03</v>
      </c>
    </row>
    <row r="10" spans="2:6" ht="36.75" customHeight="1" x14ac:dyDescent="0.25">
      <c r="B10" s="430" t="s">
        <v>549</v>
      </c>
      <c r="C10" s="427"/>
      <c r="D10" s="428">
        <f>SUM(D6:D9)</f>
        <v>164.51000000000002</v>
      </c>
      <c r="E10" s="428">
        <f t="shared" ref="E10:F10" si="1">SUM(E6:E9)</f>
        <v>13.19</v>
      </c>
      <c r="F10" s="431">
        <f t="shared" si="1"/>
        <v>177.70000000000002</v>
      </c>
    </row>
    <row r="11" spans="2:6" ht="36.75" customHeight="1" thickBot="1" x14ac:dyDescent="0.3">
      <c r="B11" s="34" t="s">
        <v>550</v>
      </c>
      <c r="C11" s="13"/>
      <c r="D11" s="429">
        <f>D10/4</f>
        <v>41.127500000000005</v>
      </c>
      <c r="E11" s="429">
        <f t="shared" ref="E11:F11" si="2">E10/4</f>
        <v>3.2974999999999999</v>
      </c>
      <c r="F11" s="432">
        <f t="shared" si="2"/>
        <v>44.425000000000004</v>
      </c>
    </row>
    <row r="12" spans="2:6" x14ac:dyDescent="0.2">
      <c r="B12" s="500" t="s">
        <v>591</v>
      </c>
      <c r="C12" s="500"/>
      <c r="D12" s="500"/>
      <c r="E12" s="500"/>
      <c r="F12" s="500"/>
    </row>
    <row r="15" spans="2:6" ht="32.25" customHeight="1" thickBot="1" x14ac:dyDescent="0.3">
      <c r="C15" s="424" t="s">
        <v>545</v>
      </c>
    </row>
    <row r="16" spans="2:6" ht="45.75" thickBot="1" x14ac:dyDescent="0.3">
      <c r="B16" s="154" t="s">
        <v>546</v>
      </c>
      <c r="C16" s="154" t="s">
        <v>88</v>
      </c>
      <c r="D16" s="425" t="s">
        <v>547</v>
      </c>
      <c r="E16" s="425" t="s">
        <v>548</v>
      </c>
      <c r="F16" s="425" t="s">
        <v>549</v>
      </c>
    </row>
    <row r="17" spans="2:6" ht="36.75" customHeight="1" x14ac:dyDescent="0.25">
      <c r="B17" s="33" t="s">
        <v>431</v>
      </c>
      <c r="C17" s="393">
        <v>45</v>
      </c>
      <c r="D17" s="426">
        <v>38.08</v>
      </c>
      <c r="E17" s="426">
        <v>13.19</v>
      </c>
      <c r="F17" s="426">
        <f t="shared" ref="F17:F19" si="3">D17+E17</f>
        <v>51.269999999999996</v>
      </c>
    </row>
    <row r="18" spans="2:6" ht="36.75" customHeight="1" x14ac:dyDescent="0.25">
      <c r="B18" s="33" t="s">
        <v>431</v>
      </c>
      <c r="C18" s="393">
        <v>22</v>
      </c>
      <c r="D18" s="426">
        <v>42.38</v>
      </c>
      <c r="E18" s="426">
        <v>0</v>
      </c>
      <c r="F18" s="426">
        <f t="shared" si="3"/>
        <v>42.38</v>
      </c>
    </row>
    <row r="19" spans="2:6" ht="36.75" customHeight="1" thickBot="1" x14ac:dyDescent="0.3">
      <c r="B19" s="33" t="s">
        <v>432</v>
      </c>
      <c r="C19" s="393">
        <v>15</v>
      </c>
      <c r="D19" s="426">
        <v>52.85</v>
      </c>
      <c r="E19" s="426">
        <v>13.19</v>
      </c>
      <c r="F19" s="426">
        <f t="shared" si="3"/>
        <v>66.040000000000006</v>
      </c>
    </row>
    <row r="20" spans="2:6" ht="36.75" customHeight="1" x14ac:dyDescent="0.25">
      <c r="B20" s="430" t="s">
        <v>549</v>
      </c>
      <c r="C20" s="427"/>
      <c r="D20" s="428">
        <f>SUM(D17:D19)</f>
        <v>133.31</v>
      </c>
      <c r="E20" s="428">
        <f>SUM(E17:E19)</f>
        <v>26.38</v>
      </c>
      <c r="F20" s="431">
        <f>SUM(F17:F19)</f>
        <v>159.69</v>
      </c>
    </row>
    <row r="21" spans="2:6" ht="36.75" customHeight="1" thickBot="1" x14ac:dyDescent="0.3">
      <c r="B21" s="34" t="s">
        <v>550</v>
      </c>
      <c r="C21" s="13"/>
      <c r="D21" s="429">
        <f>D20/3</f>
        <v>44.436666666666667</v>
      </c>
      <c r="E21" s="429">
        <f>E20/3</f>
        <v>8.793333333333333</v>
      </c>
      <c r="F21" s="432">
        <f>F20/3</f>
        <v>53.23</v>
      </c>
    </row>
    <row r="22" spans="2:6" x14ac:dyDescent="0.2">
      <c r="B22" s="500" t="s">
        <v>591</v>
      </c>
      <c r="C22" s="500"/>
      <c r="D22" s="500"/>
      <c r="E22" s="500"/>
      <c r="F22" s="500"/>
    </row>
    <row r="25" spans="2:6" ht="32.25" customHeight="1" thickBot="1" x14ac:dyDescent="0.3">
      <c r="C25" s="424" t="s">
        <v>545</v>
      </c>
    </row>
    <row r="26" spans="2:6" ht="45.75" thickBot="1" x14ac:dyDescent="0.3">
      <c r="B26" s="154" t="s">
        <v>546</v>
      </c>
      <c r="C26" s="154" t="s">
        <v>88</v>
      </c>
      <c r="D26" s="425" t="s">
        <v>547</v>
      </c>
      <c r="E26" s="425" t="s">
        <v>548</v>
      </c>
      <c r="F26" s="425" t="s">
        <v>549</v>
      </c>
    </row>
    <row r="27" spans="2:6" ht="36.75" customHeight="1" x14ac:dyDescent="0.25">
      <c r="B27" s="33" t="s">
        <v>432</v>
      </c>
      <c r="C27" s="393">
        <v>75</v>
      </c>
      <c r="D27" s="426">
        <v>52.37</v>
      </c>
      <c r="E27" s="426">
        <v>0</v>
      </c>
      <c r="F27" s="426">
        <f t="shared" ref="F27:F32" si="4">D27+E27</f>
        <v>52.37</v>
      </c>
    </row>
    <row r="28" spans="2:6" ht="36.75" customHeight="1" x14ac:dyDescent="0.25">
      <c r="B28" s="33" t="s">
        <v>432</v>
      </c>
      <c r="C28" s="393">
        <v>55</v>
      </c>
      <c r="D28" s="426">
        <v>51.41</v>
      </c>
      <c r="E28" s="426">
        <v>13.19</v>
      </c>
      <c r="F28" s="426">
        <f t="shared" si="4"/>
        <v>64.599999999999994</v>
      </c>
    </row>
    <row r="29" spans="2:6" ht="36.75" customHeight="1" x14ac:dyDescent="0.25">
      <c r="B29" s="33" t="s">
        <v>431</v>
      </c>
      <c r="C29" s="393">
        <v>52</v>
      </c>
      <c r="D29" s="426">
        <v>39.71</v>
      </c>
      <c r="E29" s="426">
        <v>0</v>
      </c>
      <c r="F29" s="426">
        <f t="shared" si="4"/>
        <v>39.71</v>
      </c>
    </row>
    <row r="30" spans="2:6" ht="36.75" customHeight="1" x14ac:dyDescent="0.25">
      <c r="B30" s="33" t="s">
        <v>431</v>
      </c>
      <c r="C30" s="393">
        <v>35</v>
      </c>
      <c r="D30" s="426">
        <v>39.97</v>
      </c>
      <c r="E30" s="426">
        <v>13.19</v>
      </c>
      <c r="F30" s="426">
        <f t="shared" si="4"/>
        <v>53.16</v>
      </c>
    </row>
    <row r="31" spans="2:6" ht="36.75" customHeight="1" x14ac:dyDescent="0.25">
      <c r="B31" s="33" t="s">
        <v>432</v>
      </c>
      <c r="C31" s="393">
        <v>17</v>
      </c>
      <c r="D31" s="426">
        <v>52.72</v>
      </c>
      <c r="E31" s="426">
        <v>13.19</v>
      </c>
      <c r="F31" s="426">
        <f t="shared" si="4"/>
        <v>65.91</v>
      </c>
    </row>
    <row r="32" spans="2:6" ht="36.75" customHeight="1" thickBot="1" x14ac:dyDescent="0.3">
      <c r="B32" s="33" t="s">
        <v>431</v>
      </c>
      <c r="C32" s="393">
        <v>12</v>
      </c>
      <c r="D32" s="426">
        <v>39.29</v>
      </c>
      <c r="E32" s="426">
        <v>0</v>
      </c>
      <c r="F32" s="426">
        <f t="shared" si="4"/>
        <v>39.29</v>
      </c>
    </row>
    <row r="33" spans="2:6" ht="36.75" customHeight="1" x14ac:dyDescent="0.25">
      <c r="B33" s="430" t="s">
        <v>549</v>
      </c>
      <c r="C33" s="427"/>
      <c r="D33" s="428">
        <f>SUM(D27:D32)</f>
        <v>275.47000000000003</v>
      </c>
      <c r="E33" s="428">
        <f t="shared" ref="E33" si="5">SUM(E27:E32)</f>
        <v>39.57</v>
      </c>
      <c r="F33" s="431">
        <f t="shared" ref="F33" si="6">SUM(F27:F32)</f>
        <v>315.04000000000002</v>
      </c>
    </row>
    <row r="34" spans="2:6" ht="36.75" customHeight="1" thickBot="1" x14ac:dyDescent="0.3">
      <c r="B34" s="34" t="s">
        <v>550</v>
      </c>
      <c r="C34" s="13"/>
      <c r="D34" s="429">
        <f>D33/6</f>
        <v>45.911666666666669</v>
      </c>
      <c r="E34" s="429">
        <f>E33/6</f>
        <v>6.5949999999999998</v>
      </c>
      <c r="F34" s="432">
        <f>F33/6</f>
        <v>52.506666666666668</v>
      </c>
    </row>
    <row r="35" spans="2:6" x14ac:dyDescent="0.2">
      <c r="B35" s="500" t="s">
        <v>591</v>
      </c>
      <c r="C35" s="500"/>
      <c r="D35" s="500"/>
      <c r="E35" s="500"/>
      <c r="F35" s="500"/>
    </row>
  </sheetData>
  <mergeCells count="3">
    <mergeCell ref="B12:F12"/>
    <mergeCell ref="B22:F22"/>
    <mergeCell ref="B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&amp;C&amp;P de &amp;N</oddFooter>
  </headerFooter>
  <rowBreaks count="2" manualBreakCount="2">
    <brk id="13" max="16383" man="1"/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showGridLines="0" workbookViewId="0">
      <selection activeCell="B7" sqref="B7"/>
    </sheetView>
  </sheetViews>
  <sheetFormatPr baseColWidth="10" defaultRowHeight="15" x14ac:dyDescent="0.2"/>
  <cols>
    <col min="1" max="1" width="3.7109375" style="4" customWidth="1"/>
    <col min="2" max="2" width="24.7109375" style="4" customWidth="1"/>
    <col min="3" max="3" width="18.5703125" style="4" customWidth="1"/>
    <col min="4" max="4" width="16.28515625" style="4" customWidth="1"/>
    <col min="5" max="5" width="19.140625" style="4" customWidth="1"/>
    <col min="6" max="16384" width="11.42578125" style="4"/>
  </cols>
  <sheetData>
    <row r="2" spans="2:5" ht="18" x14ac:dyDescent="0.25">
      <c r="B2" s="377" t="s">
        <v>586</v>
      </c>
    </row>
    <row r="3" spans="2:5" ht="38.25" customHeight="1" x14ac:dyDescent="0.2">
      <c r="B3" s="506" t="s">
        <v>120</v>
      </c>
      <c r="C3" s="506"/>
      <c r="D3" s="506"/>
      <c r="E3" s="506"/>
    </row>
    <row r="4" spans="2:5" ht="39.75" customHeight="1" thickBot="1" x14ac:dyDescent="0.25">
      <c r="B4" s="52" t="s">
        <v>87</v>
      </c>
      <c r="C4" s="52" t="s">
        <v>111</v>
      </c>
      <c r="D4" s="52" t="s">
        <v>112</v>
      </c>
      <c r="E4" s="52" t="s">
        <v>91</v>
      </c>
    </row>
    <row r="5" spans="2:5" s="15" customFormat="1" ht="21.75" customHeight="1" x14ac:dyDescent="0.25">
      <c r="B5" s="31"/>
      <c r="C5" s="9"/>
      <c r="E5" s="9"/>
    </row>
    <row r="6" spans="2:5" s="15" customFormat="1" ht="21.75" customHeight="1" x14ac:dyDescent="0.25">
      <c r="B6" s="33" t="s">
        <v>113</v>
      </c>
      <c r="C6" s="9" t="s">
        <v>101</v>
      </c>
      <c r="D6" s="17" t="s">
        <v>114</v>
      </c>
      <c r="E6" s="17">
        <v>2225</v>
      </c>
    </row>
    <row r="7" spans="2:5" s="15" customFormat="1" ht="21.75" customHeight="1" x14ac:dyDescent="0.25">
      <c r="B7" s="33"/>
      <c r="C7" s="9"/>
      <c r="D7" s="17" t="s">
        <v>115</v>
      </c>
      <c r="E7" s="17">
        <v>2337</v>
      </c>
    </row>
    <row r="8" spans="2:5" s="15" customFormat="1" ht="21.75" customHeight="1" x14ac:dyDescent="0.25">
      <c r="B8" s="33"/>
      <c r="C8" s="9" t="s">
        <v>102</v>
      </c>
      <c r="D8" s="17" t="s">
        <v>114</v>
      </c>
      <c r="E8" s="17">
        <v>2362</v>
      </c>
    </row>
    <row r="9" spans="2:5" s="15" customFormat="1" ht="21.75" customHeight="1" x14ac:dyDescent="0.25">
      <c r="B9" s="33"/>
      <c r="C9" s="9"/>
      <c r="D9" s="17" t="s">
        <v>115</v>
      </c>
      <c r="E9" s="17">
        <v>2474</v>
      </c>
    </row>
    <row r="10" spans="2:5" s="15" customFormat="1" ht="21.75" customHeight="1" x14ac:dyDescent="0.25">
      <c r="B10" s="33"/>
      <c r="C10" s="9"/>
      <c r="D10" s="17"/>
      <c r="E10" s="17"/>
    </row>
    <row r="11" spans="2:5" s="15" customFormat="1" ht="21.75" customHeight="1" x14ac:dyDescent="0.25">
      <c r="B11" s="33" t="s">
        <v>116</v>
      </c>
      <c r="C11" s="9" t="s">
        <v>101</v>
      </c>
      <c r="D11" s="17" t="s">
        <v>117</v>
      </c>
      <c r="E11" s="17">
        <v>2215</v>
      </c>
    </row>
    <row r="12" spans="2:5" s="15" customFormat="1" ht="21.75" customHeight="1" x14ac:dyDescent="0.25">
      <c r="B12" s="33"/>
      <c r="C12" s="9"/>
      <c r="D12" s="17" t="s">
        <v>114</v>
      </c>
      <c r="E12" s="17">
        <v>2285</v>
      </c>
    </row>
    <row r="13" spans="2:5" s="15" customFormat="1" ht="21.75" customHeight="1" x14ac:dyDescent="0.25">
      <c r="B13" s="9"/>
      <c r="C13" s="9"/>
      <c r="D13" s="17"/>
      <c r="E13" s="17"/>
    </row>
    <row r="14" spans="2:5" s="15" customFormat="1" ht="21.75" customHeight="1" x14ac:dyDescent="0.25">
      <c r="B14" s="9"/>
      <c r="C14" s="9" t="s">
        <v>102</v>
      </c>
      <c r="D14" s="17" t="s">
        <v>117</v>
      </c>
      <c r="E14" s="17">
        <v>2352</v>
      </c>
    </row>
    <row r="15" spans="2:5" s="15" customFormat="1" ht="21.75" customHeight="1" thickBot="1" x14ac:dyDescent="0.3">
      <c r="B15" s="13"/>
      <c r="C15" s="13"/>
      <c r="D15" s="18" t="s">
        <v>114</v>
      </c>
      <c r="E15" s="18">
        <v>2422</v>
      </c>
    </row>
    <row r="16" spans="2:5" x14ac:dyDescent="0.2">
      <c r="B16" s="5" t="s">
        <v>118</v>
      </c>
    </row>
    <row r="17" spans="2:5" x14ac:dyDescent="0.2">
      <c r="B17" s="5" t="s">
        <v>107</v>
      </c>
    </row>
    <row r="18" spans="2:5" ht="15.75" thickBot="1" x14ac:dyDescent="0.25">
      <c r="B18" s="5" t="s">
        <v>119</v>
      </c>
    </row>
    <row r="19" spans="2:5" ht="28.5" customHeight="1" x14ac:dyDescent="0.2">
      <c r="B19" s="500" t="s">
        <v>588</v>
      </c>
      <c r="C19" s="500"/>
      <c r="D19" s="500"/>
      <c r="E19" s="500"/>
    </row>
  </sheetData>
  <mergeCells count="2">
    <mergeCell ref="B3:E3"/>
    <mergeCell ref="B19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7"/>
  <sheetViews>
    <sheetView showGridLines="0" topLeftCell="A13" workbookViewId="0">
      <selection activeCell="B7" sqref="B7"/>
    </sheetView>
  </sheetViews>
  <sheetFormatPr baseColWidth="10" defaultRowHeight="15.75" x14ac:dyDescent="0.25"/>
  <cols>
    <col min="1" max="1" width="3.5703125" style="8" customWidth="1"/>
    <col min="2" max="2" width="19.5703125" style="30" customWidth="1"/>
    <col min="3" max="16384" width="11.42578125" style="8"/>
  </cols>
  <sheetData>
    <row r="2" spans="2:16" ht="18" x14ac:dyDescent="0.25">
      <c r="B2" s="213" t="s">
        <v>587</v>
      </c>
    </row>
    <row r="3" spans="2:16" ht="35.25" customHeight="1" thickBot="1" x14ac:dyDescent="0.3">
      <c r="B3" s="507" t="s">
        <v>136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213"/>
    </row>
    <row r="4" spans="2:16" s="48" customFormat="1" ht="16.5" thickBot="1" x14ac:dyDescent="0.3">
      <c r="B4" s="508" t="s">
        <v>87</v>
      </c>
      <c r="C4" s="508" t="s">
        <v>137</v>
      </c>
      <c r="D4" s="511" t="s">
        <v>121</v>
      </c>
      <c r="E4" s="512"/>
      <c r="F4" s="513"/>
      <c r="G4" s="511" t="s">
        <v>122</v>
      </c>
      <c r="H4" s="512"/>
      <c r="I4" s="512"/>
      <c r="J4" s="512"/>
      <c r="K4" s="513"/>
      <c r="L4" s="511" t="s">
        <v>123</v>
      </c>
      <c r="M4" s="512"/>
      <c r="N4" s="513"/>
      <c r="O4" s="63" t="s">
        <v>124</v>
      </c>
    </row>
    <row r="5" spans="2:16" s="48" customFormat="1" ht="39" thickBot="1" x14ac:dyDescent="0.3">
      <c r="B5" s="509"/>
      <c r="C5" s="509"/>
      <c r="D5" s="58" t="s">
        <v>125</v>
      </c>
      <c r="E5" s="51" t="s">
        <v>139</v>
      </c>
      <c r="F5" s="6" t="s">
        <v>138</v>
      </c>
      <c r="G5" s="58" t="s">
        <v>125</v>
      </c>
      <c r="H5" s="51" t="s">
        <v>139</v>
      </c>
      <c r="I5" s="51" t="s">
        <v>126</v>
      </c>
      <c r="J5" s="51" t="s">
        <v>127</v>
      </c>
      <c r="K5" s="6" t="s">
        <v>128</v>
      </c>
      <c r="L5" s="58" t="s">
        <v>125</v>
      </c>
      <c r="M5" s="51" t="s">
        <v>129</v>
      </c>
      <c r="N5" s="6" t="s">
        <v>130</v>
      </c>
      <c r="O5" s="51" t="s">
        <v>131</v>
      </c>
    </row>
    <row r="6" spans="2:16" ht="18" customHeight="1" x14ac:dyDescent="0.25">
      <c r="B6" s="56" t="s">
        <v>96</v>
      </c>
      <c r="C6" s="39">
        <v>643</v>
      </c>
      <c r="D6" s="59">
        <v>96</v>
      </c>
      <c r="E6" s="39">
        <v>24</v>
      </c>
      <c r="F6" s="60">
        <v>7</v>
      </c>
      <c r="G6" s="59">
        <v>193</v>
      </c>
      <c r="H6" s="39">
        <v>21</v>
      </c>
      <c r="I6" s="39">
        <v>42</v>
      </c>
      <c r="J6" s="39">
        <v>96</v>
      </c>
      <c r="K6" s="60">
        <v>64</v>
      </c>
      <c r="L6" s="59">
        <v>354</v>
      </c>
      <c r="M6" s="39">
        <v>88</v>
      </c>
      <c r="N6" s="60">
        <v>9</v>
      </c>
      <c r="O6" s="39" t="s">
        <v>132</v>
      </c>
    </row>
    <row r="7" spans="2:16" ht="18" customHeight="1" x14ac:dyDescent="0.25">
      <c r="B7" s="56" t="s">
        <v>97</v>
      </c>
      <c r="C7" s="39">
        <v>815</v>
      </c>
      <c r="D7" s="59">
        <v>122</v>
      </c>
      <c r="E7" s="39">
        <v>31</v>
      </c>
      <c r="F7" s="60">
        <v>9</v>
      </c>
      <c r="G7" s="59">
        <v>245</v>
      </c>
      <c r="H7" s="39">
        <v>27</v>
      </c>
      <c r="I7" s="39">
        <v>53</v>
      </c>
      <c r="J7" s="39">
        <v>122</v>
      </c>
      <c r="K7" s="60">
        <v>82</v>
      </c>
      <c r="L7" s="59">
        <v>448</v>
      </c>
      <c r="M7" s="39">
        <v>112</v>
      </c>
      <c r="N7" s="60">
        <v>11</v>
      </c>
      <c r="O7" s="39">
        <v>14</v>
      </c>
    </row>
    <row r="8" spans="2:16" ht="18" customHeight="1" x14ac:dyDescent="0.25">
      <c r="B8" s="56" t="s">
        <v>98</v>
      </c>
      <c r="C8" s="39">
        <v>1462</v>
      </c>
      <c r="D8" s="59">
        <v>219</v>
      </c>
      <c r="E8" s="39">
        <v>55</v>
      </c>
      <c r="F8" s="60">
        <v>16</v>
      </c>
      <c r="G8" s="59">
        <v>439</v>
      </c>
      <c r="H8" s="39">
        <v>49</v>
      </c>
      <c r="I8" s="39">
        <v>95</v>
      </c>
      <c r="J8" s="39">
        <v>219</v>
      </c>
      <c r="K8" s="60">
        <v>146</v>
      </c>
      <c r="L8" s="59">
        <v>804</v>
      </c>
      <c r="M8" s="39">
        <v>201</v>
      </c>
      <c r="N8" s="60">
        <v>20</v>
      </c>
      <c r="O8" s="39">
        <v>18</v>
      </c>
    </row>
    <row r="9" spans="2:16" ht="22.5" customHeight="1" x14ac:dyDescent="0.25">
      <c r="B9" s="55" t="s">
        <v>99</v>
      </c>
      <c r="C9" s="39"/>
      <c r="D9" s="59"/>
      <c r="E9" s="39"/>
      <c r="F9" s="60"/>
      <c r="G9" s="59"/>
      <c r="H9" s="39"/>
      <c r="I9" s="39"/>
      <c r="J9" s="39"/>
      <c r="K9" s="60"/>
      <c r="L9" s="59"/>
      <c r="M9" s="39"/>
      <c r="N9" s="60"/>
      <c r="O9" s="39"/>
    </row>
    <row r="10" spans="2:16" ht="18" customHeight="1" x14ac:dyDescent="0.25">
      <c r="B10" s="56" t="s">
        <v>100</v>
      </c>
      <c r="C10" s="39">
        <v>1605</v>
      </c>
      <c r="D10" s="59">
        <v>241</v>
      </c>
      <c r="E10" s="39">
        <v>60</v>
      </c>
      <c r="F10" s="60">
        <v>18</v>
      </c>
      <c r="G10" s="59">
        <v>482</v>
      </c>
      <c r="H10" s="39">
        <v>54</v>
      </c>
      <c r="I10" s="39">
        <v>104</v>
      </c>
      <c r="J10" s="39">
        <v>241</v>
      </c>
      <c r="K10" s="60">
        <v>161</v>
      </c>
      <c r="L10" s="59">
        <v>883</v>
      </c>
      <c r="M10" s="39">
        <v>221</v>
      </c>
      <c r="N10" s="60">
        <v>22</v>
      </c>
      <c r="O10" s="39">
        <v>22</v>
      </c>
    </row>
    <row r="11" spans="2:16" ht="18" customHeight="1" x14ac:dyDescent="0.25">
      <c r="B11" s="56" t="s">
        <v>101</v>
      </c>
      <c r="C11" s="39">
        <v>1881</v>
      </c>
      <c r="D11" s="59">
        <v>282</v>
      </c>
      <c r="E11" s="39">
        <v>71</v>
      </c>
      <c r="F11" s="60">
        <v>21</v>
      </c>
      <c r="G11" s="59">
        <v>564</v>
      </c>
      <c r="H11" s="39">
        <v>63</v>
      </c>
      <c r="I11" s="39">
        <v>122</v>
      </c>
      <c r="J11" s="39">
        <v>282</v>
      </c>
      <c r="K11" s="60">
        <v>188</v>
      </c>
      <c r="L11" s="59">
        <v>1035</v>
      </c>
      <c r="M11" s="39">
        <v>259</v>
      </c>
      <c r="N11" s="60">
        <v>26</v>
      </c>
      <c r="O11" s="39">
        <v>30</v>
      </c>
    </row>
    <row r="12" spans="2:16" ht="18" customHeight="1" x14ac:dyDescent="0.25">
      <c r="B12" s="56" t="s">
        <v>102</v>
      </c>
      <c r="C12" s="39">
        <v>2757</v>
      </c>
      <c r="D12" s="59">
        <v>414</v>
      </c>
      <c r="E12" s="39">
        <v>103</v>
      </c>
      <c r="F12" s="60">
        <v>31</v>
      </c>
      <c r="G12" s="59">
        <v>827</v>
      </c>
      <c r="H12" s="39">
        <v>92</v>
      </c>
      <c r="I12" s="39">
        <v>179</v>
      </c>
      <c r="J12" s="39">
        <v>414</v>
      </c>
      <c r="K12" s="60">
        <v>276</v>
      </c>
      <c r="L12" s="59">
        <v>1516</v>
      </c>
      <c r="M12" s="39">
        <v>379</v>
      </c>
      <c r="N12" s="60">
        <v>38</v>
      </c>
      <c r="O12" s="39">
        <v>35</v>
      </c>
    </row>
    <row r="13" spans="2:16" ht="18" customHeight="1" x14ac:dyDescent="0.25">
      <c r="B13" s="56" t="s">
        <v>103</v>
      </c>
      <c r="C13" s="39">
        <v>2562</v>
      </c>
      <c r="D13" s="59">
        <v>384</v>
      </c>
      <c r="E13" s="39">
        <v>96</v>
      </c>
      <c r="F13" s="60">
        <v>29</v>
      </c>
      <c r="G13" s="59">
        <v>769</v>
      </c>
      <c r="H13" s="39">
        <v>85</v>
      </c>
      <c r="I13" s="39">
        <v>167</v>
      </c>
      <c r="J13" s="39">
        <v>384</v>
      </c>
      <c r="K13" s="60">
        <v>256</v>
      </c>
      <c r="L13" s="59">
        <v>1409</v>
      </c>
      <c r="M13" s="39">
        <v>352</v>
      </c>
      <c r="N13" s="60">
        <v>35</v>
      </c>
      <c r="O13" s="39">
        <v>35</v>
      </c>
    </row>
    <row r="14" spans="2:16" ht="18" customHeight="1" x14ac:dyDescent="0.25">
      <c r="B14" s="56" t="s">
        <v>104</v>
      </c>
      <c r="C14" s="39">
        <v>2303</v>
      </c>
      <c r="D14" s="59">
        <v>345</v>
      </c>
      <c r="E14" s="39">
        <v>86</v>
      </c>
      <c r="F14" s="60">
        <v>26</v>
      </c>
      <c r="G14" s="59">
        <v>691</v>
      </c>
      <c r="H14" s="39">
        <v>77</v>
      </c>
      <c r="I14" s="39">
        <v>150</v>
      </c>
      <c r="J14" s="39">
        <v>345</v>
      </c>
      <c r="K14" s="60">
        <v>230</v>
      </c>
      <c r="L14" s="59">
        <v>1267</v>
      </c>
      <c r="M14" s="39">
        <v>317</v>
      </c>
      <c r="N14" s="60">
        <v>32</v>
      </c>
      <c r="O14" s="39">
        <v>30</v>
      </c>
    </row>
    <row r="15" spans="2:16" ht="18" customHeight="1" x14ac:dyDescent="0.25">
      <c r="B15" s="56" t="s">
        <v>105</v>
      </c>
      <c r="C15" s="39">
        <v>2148</v>
      </c>
      <c r="D15" s="59">
        <v>322</v>
      </c>
      <c r="E15" s="39">
        <v>81</v>
      </c>
      <c r="F15" s="60">
        <v>24</v>
      </c>
      <c r="G15" s="59">
        <v>644</v>
      </c>
      <c r="H15" s="39">
        <v>72</v>
      </c>
      <c r="I15" s="39">
        <v>140</v>
      </c>
      <c r="J15" s="39">
        <v>322</v>
      </c>
      <c r="K15" s="60">
        <v>215</v>
      </c>
      <c r="L15" s="59">
        <v>1181</v>
      </c>
      <c r="M15" s="39">
        <v>295</v>
      </c>
      <c r="N15" s="60">
        <v>30</v>
      </c>
      <c r="O15" s="39">
        <v>30</v>
      </c>
    </row>
    <row r="16" spans="2:16" ht="22.5" customHeight="1" x14ac:dyDescent="0.25">
      <c r="B16" s="55" t="s">
        <v>106</v>
      </c>
      <c r="C16" s="39"/>
      <c r="D16" s="59"/>
      <c r="E16" s="39"/>
      <c r="F16" s="60"/>
      <c r="G16" s="59"/>
      <c r="H16" s="39"/>
      <c r="I16" s="39"/>
      <c r="J16" s="39"/>
      <c r="K16" s="60"/>
      <c r="L16" s="59"/>
      <c r="M16" s="39"/>
      <c r="N16" s="60"/>
      <c r="O16" s="39"/>
    </row>
    <row r="17" spans="2:15" ht="18" customHeight="1" x14ac:dyDescent="0.25">
      <c r="B17" s="56" t="s">
        <v>100</v>
      </c>
      <c r="C17" s="39">
        <v>1536</v>
      </c>
      <c r="D17" s="59">
        <v>230</v>
      </c>
      <c r="E17" s="39">
        <v>58</v>
      </c>
      <c r="F17" s="60">
        <v>17</v>
      </c>
      <c r="G17" s="59">
        <v>461</v>
      </c>
      <c r="H17" s="39">
        <v>51</v>
      </c>
      <c r="I17" s="39">
        <v>100</v>
      </c>
      <c r="J17" s="39">
        <v>230</v>
      </c>
      <c r="K17" s="60">
        <v>154</v>
      </c>
      <c r="L17" s="59">
        <v>845</v>
      </c>
      <c r="M17" s="39">
        <v>211</v>
      </c>
      <c r="N17" s="60">
        <v>21</v>
      </c>
      <c r="O17" s="39">
        <v>22</v>
      </c>
    </row>
    <row r="18" spans="2:15" ht="18" customHeight="1" x14ac:dyDescent="0.25">
      <c r="B18" s="56" t="s">
        <v>101</v>
      </c>
      <c r="C18" s="39">
        <v>1622</v>
      </c>
      <c r="D18" s="59">
        <v>243</v>
      </c>
      <c r="E18" s="39">
        <v>61</v>
      </c>
      <c r="F18" s="60">
        <v>18</v>
      </c>
      <c r="G18" s="59">
        <v>487</v>
      </c>
      <c r="H18" s="39">
        <v>54</v>
      </c>
      <c r="I18" s="39">
        <v>105</v>
      </c>
      <c r="J18" s="39">
        <v>243</v>
      </c>
      <c r="K18" s="60">
        <v>162</v>
      </c>
      <c r="L18" s="59">
        <v>892</v>
      </c>
      <c r="M18" s="39">
        <v>223</v>
      </c>
      <c r="N18" s="60">
        <v>22</v>
      </c>
      <c r="O18" s="39">
        <v>26</v>
      </c>
    </row>
    <row r="19" spans="2:15" ht="18" customHeight="1" x14ac:dyDescent="0.25">
      <c r="B19" s="56" t="s">
        <v>102</v>
      </c>
      <c r="C19" s="39">
        <v>2022</v>
      </c>
      <c r="D19" s="59">
        <v>303</v>
      </c>
      <c r="E19" s="39">
        <v>76</v>
      </c>
      <c r="F19" s="60">
        <v>23</v>
      </c>
      <c r="G19" s="59">
        <v>607</v>
      </c>
      <c r="H19" s="39">
        <v>67</v>
      </c>
      <c r="I19" s="39">
        <v>131</v>
      </c>
      <c r="J19" s="39">
        <v>303</v>
      </c>
      <c r="K19" s="60">
        <v>202</v>
      </c>
      <c r="L19" s="59">
        <v>1112</v>
      </c>
      <c r="M19" s="39">
        <v>278</v>
      </c>
      <c r="N19" s="60">
        <v>28</v>
      </c>
      <c r="O19" s="39">
        <v>30</v>
      </c>
    </row>
    <row r="20" spans="2:15" ht="18" customHeight="1" x14ac:dyDescent="0.25">
      <c r="B20" s="56" t="s">
        <v>103</v>
      </c>
      <c r="C20" s="39">
        <v>1884</v>
      </c>
      <c r="D20" s="59">
        <v>283</v>
      </c>
      <c r="E20" s="39">
        <v>71</v>
      </c>
      <c r="F20" s="60">
        <v>21</v>
      </c>
      <c r="G20" s="59">
        <v>565</v>
      </c>
      <c r="H20" s="39">
        <v>63</v>
      </c>
      <c r="I20" s="39">
        <v>122</v>
      </c>
      <c r="J20" s="39">
        <v>283</v>
      </c>
      <c r="K20" s="60">
        <v>188</v>
      </c>
      <c r="L20" s="59">
        <v>1036</v>
      </c>
      <c r="M20" s="39">
        <v>259</v>
      </c>
      <c r="N20" s="60">
        <v>26</v>
      </c>
      <c r="O20" s="39">
        <v>30</v>
      </c>
    </row>
    <row r="21" spans="2:15" ht="18" customHeight="1" x14ac:dyDescent="0.25">
      <c r="B21" s="56" t="s">
        <v>104</v>
      </c>
      <c r="C21" s="39">
        <v>1701</v>
      </c>
      <c r="D21" s="59">
        <v>255</v>
      </c>
      <c r="E21" s="39">
        <v>64</v>
      </c>
      <c r="F21" s="60">
        <v>19</v>
      </c>
      <c r="G21" s="59">
        <v>510</v>
      </c>
      <c r="H21" s="39">
        <v>57</v>
      </c>
      <c r="I21" s="39">
        <v>111</v>
      </c>
      <c r="J21" s="39">
        <v>255</v>
      </c>
      <c r="K21" s="60">
        <v>170</v>
      </c>
      <c r="L21" s="59">
        <v>936</v>
      </c>
      <c r="M21" s="39">
        <v>234</v>
      </c>
      <c r="N21" s="60">
        <v>23</v>
      </c>
      <c r="O21" s="39">
        <v>26</v>
      </c>
    </row>
    <row r="22" spans="2:15" ht="18" customHeight="1" x14ac:dyDescent="0.25">
      <c r="B22" s="56" t="s">
        <v>105</v>
      </c>
      <c r="C22" s="39">
        <v>1591</v>
      </c>
      <c r="D22" s="59">
        <v>239</v>
      </c>
      <c r="E22" s="39">
        <v>60</v>
      </c>
      <c r="F22" s="60">
        <v>18</v>
      </c>
      <c r="G22" s="59">
        <v>477</v>
      </c>
      <c r="H22" s="39">
        <v>53</v>
      </c>
      <c r="I22" s="39">
        <v>103</v>
      </c>
      <c r="J22" s="39">
        <v>239</v>
      </c>
      <c r="K22" s="60">
        <v>159</v>
      </c>
      <c r="L22" s="59">
        <v>875</v>
      </c>
      <c r="M22" s="39">
        <v>219</v>
      </c>
      <c r="N22" s="60">
        <v>22</v>
      </c>
      <c r="O22" s="39">
        <v>26</v>
      </c>
    </row>
    <row r="23" spans="2:15" ht="27.75" customHeight="1" x14ac:dyDescent="0.25">
      <c r="B23" s="55" t="s">
        <v>113</v>
      </c>
      <c r="C23" s="39"/>
      <c r="D23" s="59"/>
      <c r="E23" s="39"/>
      <c r="F23" s="60"/>
      <c r="G23" s="59"/>
      <c r="H23" s="39"/>
      <c r="I23" s="39"/>
      <c r="J23" s="39"/>
      <c r="K23" s="60"/>
      <c r="L23" s="59"/>
      <c r="M23" s="39"/>
      <c r="N23" s="60"/>
      <c r="O23" s="39"/>
    </row>
    <row r="24" spans="2:15" ht="18" customHeight="1" x14ac:dyDescent="0.25">
      <c r="B24" s="55" t="s">
        <v>101</v>
      </c>
      <c r="C24" s="39"/>
      <c r="D24" s="59"/>
      <c r="E24" s="39"/>
      <c r="F24" s="60"/>
      <c r="G24" s="59"/>
      <c r="H24" s="39"/>
      <c r="I24" s="39"/>
      <c r="J24" s="39"/>
      <c r="K24" s="60"/>
      <c r="L24" s="59"/>
      <c r="M24" s="39"/>
      <c r="N24" s="60"/>
      <c r="O24" s="39"/>
    </row>
    <row r="25" spans="2:15" ht="18" customHeight="1" x14ac:dyDescent="0.25">
      <c r="B25" s="56" t="s">
        <v>133</v>
      </c>
      <c r="C25" s="39">
        <v>1962</v>
      </c>
      <c r="D25" s="59">
        <v>294</v>
      </c>
      <c r="E25" s="39">
        <v>74</v>
      </c>
      <c r="F25" s="60">
        <v>22</v>
      </c>
      <c r="G25" s="59">
        <v>589</v>
      </c>
      <c r="H25" s="39">
        <v>65</v>
      </c>
      <c r="I25" s="39">
        <v>128</v>
      </c>
      <c r="J25" s="39">
        <v>294</v>
      </c>
      <c r="K25" s="60">
        <v>196</v>
      </c>
      <c r="L25" s="59">
        <v>1079</v>
      </c>
      <c r="M25" s="39">
        <v>270</v>
      </c>
      <c r="N25" s="60">
        <v>27</v>
      </c>
      <c r="O25" s="39">
        <v>26</v>
      </c>
    </row>
    <row r="26" spans="2:15" ht="18" customHeight="1" x14ac:dyDescent="0.25">
      <c r="B26" s="56" t="s">
        <v>134</v>
      </c>
      <c r="C26" s="39">
        <v>2074</v>
      </c>
      <c r="D26" s="59">
        <v>311</v>
      </c>
      <c r="E26" s="39">
        <v>78</v>
      </c>
      <c r="F26" s="60">
        <v>23</v>
      </c>
      <c r="G26" s="59">
        <v>622</v>
      </c>
      <c r="H26" s="39">
        <v>69</v>
      </c>
      <c r="I26" s="39">
        <v>135</v>
      </c>
      <c r="J26" s="39">
        <v>311</v>
      </c>
      <c r="K26" s="60">
        <v>207</v>
      </c>
      <c r="L26" s="59">
        <v>1141</v>
      </c>
      <c r="M26" s="39">
        <v>285</v>
      </c>
      <c r="N26" s="60">
        <v>29</v>
      </c>
      <c r="O26" s="39">
        <v>26</v>
      </c>
    </row>
    <row r="27" spans="2:15" ht="18" customHeight="1" x14ac:dyDescent="0.25">
      <c r="B27" s="55" t="s">
        <v>102</v>
      </c>
      <c r="C27" s="39"/>
      <c r="D27" s="59"/>
      <c r="E27" s="39"/>
      <c r="F27" s="60"/>
      <c r="G27" s="59"/>
      <c r="H27" s="39"/>
      <c r="I27" s="39"/>
      <c r="J27" s="39"/>
      <c r="K27" s="60"/>
      <c r="L27" s="59"/>
      <c r="M27" s="39"/>
      <c r="N27" s="60"/>
      <c r="O27" s="39"/>
    </row>
    <row r="28" spans="2:15" ht="18" customHeight="1" x14ac:dyDescent="0.25">
      <c r="B28" s="56" t="s">
        <v>133</v>
      </c>
      <c r="C28" s="39">
        <v>2362</v>
      </c>
      <c r="D28" s="59">
        <v>354</v>
      </c>
      <c r="E28" s="39">
        <v>89</v>
      </c>
      <c r="F28" s="60">
        <v>27</v>
      </c>
      <c r="G28" s="59">
        <v>709</v>
      </c>
      <c r="H28" s="39">
        <v>79</v>
      </c>
      <c r="I28" s="39">
        <v>154</v>
      </c>
      <c r="J28" s="39">
        <v>354</v>
      </c>
      <c r="K28" s="60">
        <v>236</v>
      </c>
      <c r="L28" s="59">
        <v>1299</v>
      </c>
      <c r="M28" s="39">
        <v>325</v>
      </c>
      <c r="N28" s="60">
        <v>32</v>
      </c>
      <c r="O28" s="39">
        <v>30</v>
      </c>
    </row>
    <row r="29" spans="2:15" ht="18" customHeight="1" x14ac:dyDescent="0.25">
      <c r="B29" s="56" t="s">
        <v>134</v>
      </c>
      <c r="C29" s="39">
        <v>2474</v>
      </c>
      <c r="D29" s="59">
        <v>371</v>
      </c>
      <c r="E29" s="39">
        <v>93</v>
      </c>
      <c r="F29" s="60">
        <v>28</v>
      </c>
      <c r="G29" s="59">
        <v>742</v>
      </c>
      <c r="H29" s="39">
        <v>82</v>
      </c>
      <c r="I29" s="39">
        <v>161</v>
      </c>
      <c r="J29" s="39">
        <v>371</v>
      </c>
      <c r="K29" s="60">
        <v>247</v>
      </c>
      <c r="L29" s="59">
        <v>1361</v>
      </c>
      <c r="M29" s="39">
        <v>340</v>
      </c>
      <c r="N29" s="60">
        <v>34</v>
      </c>
      <c r="O29" s="39">
        <v>30</v>
      </c>
    </row>
    <row r="30" spans="2:15" ht="27.75" customHeight="1" x14ac:dyDescent="0.25">
      <c r="B30" s="55" t="s">
        <v>116</v>
      </c>
      <c r="C30" s="39"/>
      <c r="D30" s="59"/>
      <c r="E30" s="39"/>
      <c r="F30" s="60"/>
      <c r="G30" s="59"/>
      <c r="H30" s="39"/>
      <c r="I30" s="39"/>
      <c r="J30" s="39"/>
      <c r="K30" s="60"/>
      <c r="L30" s="59"/>
      <c r="M30" s="39"/>
      <c r="N30" s="60"/>
      <c r="O30" s="39"/>
    </row>
    <row r="31" spans="2:15" ht="18" customHeight="1" x14ac:dyDescent="0.25">
      <c r="B31" s="55" t="s">
        <v>101</v>
      </c>
      <c r="C31" s="39"/>
      <c r="D31" s="59"/>
      <c r="E31" s="39"/>
      <c r="F31" s="60"/>
      <c r="G31" s="59"/>
      <c r="H31" s="39"/>
      <c r="I31" s="39"/>
      <c r="J31" s="39"/>
      <c r="K31" s="60"/>
      <c r="L31" s="59"/>
      <c r="M31" s="39"/>
      <c r="N31" s="60"/>
      <c r="O31" s="39"/>
    </row>
    <row r="32" spans="2:15" ht="18" customHeight="1" x14ac:dyDescent="0.25">
      <c r="B32" s="56" t="s">
        <v>135</v>
      </c>
      <c r="C32" s="39">
        <v>1952</v>
      </c>
      <c r="D32" s="59">
        <v>293</v>
      </c>
      <c r="E32" s="39">
        <v>73</v>
      </c>
      <c r="F32" s="60">
        <v>22</v>
      </c>
      <c r="G32" s="59">
        <v>586</v>
      </c>
      <c r="H32" s="39">
        <v>65</v>
      </c>
      <c r="I32" s="39">
        <v>127</v>
      </c>
      <c r="J32" s="39">
        <v>293</v>
      </c>
      <c r="K32" s="60">
        <v>195</v>
      </c>
      <c r="L32" s="59">
        <v>1074</v>
      </c>
      <c r="M32" s="39">
        <v>268</v>
      </c>
      <c r="N32" s="60">
        <v>27</v>
      </c>
      <c r="O32" s="39">
        <v>26</v>
      </c>
    </row>
    <row r="33" spans="2:15" ht="18" customHeight="1" x14ac:dyDescent="0.25">
      <c r="B33" s="56" t="s">
        <v>133</v>
      </c>
      <c r="C33" s="39">
        <v>2022</v>
      </c>
      <c r="D33" s="59">
        <v>303</v>
      </c>
      <c r="E33" s="39">
        <v>76</v>
      </c>
      <c r="F33" s="60">
        <v>23</v>
      </c>
      <c r="G33" s="59">
        <v>607</v>
      </c>
      <c r="H33" s="39">
        <v>67</v>
      </c>
      <c r="I33" s="39">
        <v>131</v>
      </c>
      <c r="J33" s="39">
        <v>303</v>
      </c>
      <c r="K33" s="60">
        <v>202</v>
      </c>
      <c r="L33" s="59">
        <v>1112</v>
      </c>
      <c r="M33" s="39">
        <v>278</v>
      </c>
      <c r="N33" s="60">
        <v>28</v>
      </c>
      <c r="O33" s="39">
        <v>26</v>
      </c>
    </row>
    <row r="34" spans="2:15" ht="18" customHeight="1" x14ac:dyDescent="0.25">
      <c r="B34" s="55" t="s">
        <v>102</v>
      </c>
      <c r="C34" s="39"/>
      <c r="D34" s="59"/>
      <c r="E34" s="39"/>
      <c r="F34" s="60"/>
      <c r="G34" s="59"/>
      <c r="H34" s="39"/>
      <c r="I34" s="39"/>
      <c r="J34" s="39"/>
      <c r="K34" s="60"/>
      <c r="L34" s="59"/>
      <c r="M34" s="39"/>
      <c r="N34" s="60"/>
      <c r="O34" s="39"/>
    </row>
    <row r="35" spans="2:15" ht="18" customHeight="1" x14ac:dyDescent="0.25">
      <c r="B35" s="56" t="s">
        <v>135</v>
      </c>
      <c r="C35" s="39">
        <v>2352</v>
      </c>
      <c r="D35" s="59">
        <v>353</v>
      </c>
      <c r="E35" s="39">
        <v>88</v>
      </c>
      <c r="F35" s="60">
        <v>26</v>
      </c>
      <c r="G35" s="59">
        <v>706</v>
      </c>
      <c r="H35" s="39">
        <v>78</v>
      </c>
      <c r="I35" s="39">
        <v>153</v>
      </c>
      <c r="J35" s="39">
        <v>353</v>
      </c>
      <c r="K35" s="60">
        <v>235</v>
      </c>
      <c r="L35" s="59">
        <v>1294</v>
      </c>
      <c r="M35" s="39">
        <v>323</v>
      </c>
      <c r="N35" s="60">
        <v>32</v>
      </c>
      <c r="O35" s="39">
        <v>30</v>
      </c>
    </row>
    <row r="36" spans="2:15" ht="18" customHeight="1" thickBot="1" x14ac:dyDescent="0.3">
      <c r="B36" s="57" t="s">
        <v>133</v>
      </c>
      <c r="C36" s="21">
        <v>2422</v>
      </c>
      <c r="D36" s="61">
        <v>363</v>
      </c>
      <c r="E36" s="21">
        <v>91</v>
      </c>
      <c r="F36" s="62">
        <v>27</v>
      </c>
      <c r="G36" s="61">
        <v>727</v>
      </c>
      <c r="H36" s="21">
        <v>81</v>
      </c>
      <c r="I36" s="21">
        <v>157</v>
      </c>
      <c r="J36" s="21">
        <v>363</v>
      </c>
      <c r="K36" s="62">
        <v>242</v>
      </c>
      <c r="L36" s="61">
        <v>1332</v>
      </c>
      <c r="M36" s="21">
        <v>333</v>
      </c>
      <c r="N36" s="62">
        <v>33</v>
      </c>
      <c r="O36" s="21">
        <v>30</v>
      </c>
    </row>
    <row r="37" spans="2:15" ht="15" x14ac:dyDescent="0.25">
      <c r="B37" s="510" t="s">
        <v>589</v>
      </c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</row>
  </sheetData>
  <mergeCells count="7">
    <mergeCell ref="B3:O3"/>
    <mergeCell ref="C4:C5"/>
    <mergeCell ref="B37:O37"/>
    <mergeCell ref="G4:K4"/>
    <mergeCell ref="D4:F4"/>
    <mergeCell ref="L4:N4"/>
    <mergeCell ref="B4:B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6" orientation="landscape" r:id="rId1"/>
  <headerFooter>
    <oddFooter>&amp;C&amp;P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3"/>
  <sheetViews>
    <sheetView showGridLines="0" workbookViewId="0">
      <selection activeCell="B7" sqref="B7"/>
    </sheetView>
  </sheetViews>
  <sheetFormatPr baseColWidth="10" defaultRowHeight="15" x14ac:dyDescent="0.25"/>
  <cols>
    <col min="1" max="1" width="1.5703125" style="8" customWidth="1"/>
    <col min="2" max="2" width="18.140625" style="8" customWidth="1"/>
    <col min="3" max="3" width="23" style="8" customWidth="1"/>
    <col min="4" max="4" width="8.140625" style="8" customWidth="1"/>
    <col min="5" max="5" width="8.85546875" style="8" customWidth="1"/>
    <col min="6" max="6" width="10.42578125" style="8" customWidth="1"/>
    <col min="7" max="7" width="8.5703125" style="8" customWidth="1"/>
    <col min="8" max="8" width="9.5703125" style="8" customWidth="1"/>
    <col min="9" max="9" width="7.85546875" style="8" customWidth="1"/>
    <col min="10" max="16384" width="11.42578125" style="8"/>
  </cols>
  <sheetData>
    <row r="2" spans="2:9" ht="18" x14ac:dyDescent="0.25">
      <c r="B2" s="213" t="s">
        <v>593</v>
      </c>
    </row>
    <row r="3" spans="2:9" ht="39.75" customHeight="1" thickBot="1" x14ac:dyDescent="0.3">
      <c r="B3" s="514" t="s">
        <v>167</v>
      </c>
      <c r="C3" s="514"/>
      <c r="D3" s="514"/>
      <c r="E3" s="514"/>
      <c r="F3" s="514"/>
      <c r="G3" s="514"/>
      <c r="H3" s="514"/>
      <c r="I3" s="514"/>
    </row>
    <row r="4" spans="2:9" ht="15.75" thickBot="1" x14ac:dyDescent="0.3">
      <c r="B4" s="516" t="s">
        <v>140</v>
      </c>
      <c r="C4" s="516" t="s">
        <v>141</v>
      </c>
      <c r="D4" s="516" t="s">
        <v>142</v>
      </c>
      <c r="E4" s="512" t="s">
        <v>143</v>
      </c>
      <c r="F4" s="512"/>
      <c r="G4" s="512"/>
      <c r="H4" s="512"/>
      <c r="I4" s="512"/>
    </row>
    <row r="5" spans="2:9" ht="24.75" thickBot="1" x14ac:dyDescent="0.3">
      <c r="B5" s="509"/>
      <c r="C5" s="509"/>
      <c r="D5" s="509"/>
      <c r="E5" s="64" t="s">
        <v>144</v>
      </c>
      <c r="F5" s="64" t="s">
        <v>121</v>
      </c>
      <c r="G5" s="64" t="s">
        <v>122</v>
      </c>
      <c r="H5" s="64" t="s">
        <v>168</v>
      </c>
      <c r="I5" s="64" t="s">
        <v>124</v>
      </c>
    </row>
    <row r="6" spans="2:9" ht="23.25" customHeight="1" x14ac:dyDescent="0.25">
      <c r="B6" s="143" t="s">
        <v>145</v>
      </c>
      <c r="C6" s="50"/>
      <c r="D6" s="39">
        <v>1</v>
      </c>
      <c r="E6" s="39">
        <v>25</v>
      </c>
      <c r="F6" s="39">
        <v>2</v>
      </c>
      <c r="G6" s="39">
        <v>0</v>
      </c>
      <c r="H6" s="39">
        <v>4</v>
      </c>
      <c r="I6" s="39">
        <v>2.5</v>
      </c>
    </row>
    <row r="7" spans="2:9" ht="23.25" customHeight="1" x14ac:dyDescent="0.25">
      <c r="B7" s="142" t="s">
        <v>146</v>
      </c>
      <c r="C7" s="65"/>
      <c r="D7" s="66">
        <v>1</v>
      </c>
      <c r="E7" s="66">
        <v>60</v>
      </c>
      <c r="F7" s="66">
        <v>0</v>
      </c>
      <c r="G7" s="66">
        <v>0</v>
      </c>
      <c r="H7" s="66">
        <v>15</v>
      </c>
      <c r="I7" s="66">
        <v>2.5</v>
      </c>
    </row>
    <row r="8" spans="2:9" ht="32.25" customHeight="1" x14ac:dyDescent="0.25">
      <c r="B8" s="517" t="s">
        <v>147</v>
      </c>
      <c r="C8" s="32" t="s">
        <v>148</v>
      </c>
      <c r="D8" s="66">
        <v>1</v>
      </c>
      <c r="E8" s="66">
        <v>70</v>
      </c>
      <c r="F8" s="66">
        <v>2</v>
      </c>
      <c r="G8" s="66">
        <v>0</v>
      </c>
      <c r="H8" s="66">
        <v>15</v>
      </c>
      <c r="I8" s="66">
        <v>2.5</v>
      </c>
    </row>
    <row r="9" spans="2:9" ht="23.25" customHeight="1" x14ac:dyDescent="0.25">
      <c r="B9" s="518"/>
      <c r="C9" s="67" t="s">
        <v>149</v>
      </c>
      <c r="D9" s="39">
        <v>1</v>
      </c>
      <c r="E9" s="39">
        <v>115</v>
      </c>
      <c r="F9" s="39">
        <v>2</v>
      </c>
      <c r="G9" s="39">
        <v>5</v>
      </c>
      <c r="H9" s="39">
        <v>15</v>
      </c>
      <c r="I9" s="39">
        <v>2.5</v>
      </c>
    </row>
    <row r="10" spans="2:9" ht="23.25" customHeight="1" x14ac:dyDescent="0.25">
      <c r="B10" s="142" t="s">
        <v>150</v>
      </c>
      <c r="C10" s="32"/>
      <c r="D10" s="66">
        <v>1</v>
      </c>
      <c r="E10" s="66">
        <v>120</v>
      </c>
      <c r="F10" s="66">
        <v>8</v>
      </c>
      <c r="G10" s="66">
        <v>1</v>
      </c>
      <c r="H10" s="66">
        <v>20</v>
      </c>
      <c r="I10" s="66">
        <v>2.5</v>
      </c>
    </row>
    <row r="11" spans="2:9" ht="28.5" customHeight="1" x14ac:dyDescent="0.25">
      <c r="B11" s="517" t="s">
        <v>151</v>
      </c>
      <c r="C11" s="32" t="s">
        <v>152</v>
      </c>
      <c r="D11" s="66">
        <v>1</v>
      </c>
      <c r="E11" s="66">
        <v>40</v>
      </c>
      <c r="F11" s="66">
        <v>7</v>
      </c>
      <c r="G11" s="66">
        <v>1</v>
      </c>
      <c r="H11" s="66">
        <v>0</v>
      </c>
      <c r="I11" s="66">
        <v>0</v>
      </c>
    </row>
    <row r="12" spans="2:9" ht="23.25" customHeight="1" x14ac:dyDescent="0.25">
      <c r="B12" s="518"/>
      <c r="C12" s="67" t="s">
        <v>153</v>
      </c>
      <c r="D12" s="39">
        <v>1</v>
      </c>
      <c r="E12" s="39">
        <v>55</v>
      </c>
      <c r="F12" s="39">
        <v>7</v>
      </c>
      <c r="G12" s="39">
        <v>3</v>
      </c>
      <c r="H12" s="39">
        <v>0</v>
      </c>
      <c r="I12" s="39">
        <v>0</v>
      </c>
    </row>
    <row r="13" spans="2:9" ht="23.25" customHeight="1" x14ac:dyDescent="0.25">
      <c r="B13" s="518"/>
      <c r="C13" s="67" t="s">
        <v>154</v>
      </c>
      <c r="D13" s="39">
        <v>1</v>
      </c>
      <c r="E13" s="39">
        <v>75</v>
      </c>
      <c r="F13" s="39">
        <v>7</v>
      </c>
      <c r="G13" s="39">
        <v>5</v>
      </c>
      <c r="H13" s="39">
        <v>0</v>
      </c>
      <c r="I13" s="39">
        <v>0</v>
      </c>
    </row>
    <row r="14" spans="2:9" ht="23.25" customHeight="1" x14ac:dyDescent="0.25">
      <c r="B14" s="518"/>
      <c r="C14" s="67" t="s">
        <v>155</v>
      </c>
      <c r="D14" s="39">
        <v>1</v>
      </c>
      <c r="E14" s="39">
        <v>100</v>
      </c>
      <c r="F14" s="39">
        <v>7</v>
      </c>
      <c r="G14" s="39">
        <v>8</v>
      </c>
      <c r="H14" s="39">
        <v>0</v>
      </c>
      <c r="I14" s="39">
        <v>0</v>
      </c>
    </row>
    <row r="15" spans="2:9" ht="23.25" customHeight="1" x14ac:dyDescent="0.25">
      <c r="B15" s="517" t="s">
        <v>156</v>
      </c>
      <c r="C15" s="32" t="s">
        <v>157</v>
      </c>
      <c r="D15" s="66">
        <v>1</v>
      </c>
      <c r="E15" s="66">
        <v>95</v>
      </c>
      <c r="F15" s="66">
        <v>9</v>
      </c>
      <c r="G15" s="66">
        <v>2</v>
      </c>
      <c r="H15" s="66">
        <v>12</v>
      </c>
      <c r="I15" s="66">
        <v>0</v>
      </c>
    </row>
    <row r="16" spans="2:9" ht="23.25" customHeight="1" x14ac:dyDescent="0.25">
      <c r="B16" s="518"/>
      <c r="C16" s="67" t="s">
        <v>158</v>
      </c>
      <c r="D16" s="39">
        <v>1</v>
      </c>
      <c r="E16" s="39">
        <v>110</v>
      </c>
      <c r="F16" s="39">
        <v>9</v>
      </c>
      <c r="G16" s="39">
        <v>4</v>
      </c>
      <c r="H16" s="39">
        <v>12</v>
      </c>
      <c r="I16" s="39">
        <v>0</v>
      </c>
    </row>
    <row r="17" spans="2:9" ht="23.25" customHeight="1" x14ac:dyDescent="0.25">
      <c r="B17" s="518"/>
      <c r="C17" s="67" t="s">
        <v>159</v>
      </c>
      <c r="D17" s="39">
        <v>1</v>
      </c>
      <c r="E17" s="39">
        <v>150</v>
      </c>
      <c r="F17" s="39">
        <v>9</v>
      </c>
      <c r="G17" s="39">
        <v>8</v>
      </c>
      <c r="H17" s="39">
        <v>12</v>
      </c>
      <c r="I17" s="39">
        <v>0</v>
      </c>
    </row>
    <row r="18" spans="2:9" ht="23.25" customHeight="1" x14ac:dyDescent="0.25">
      <c r="B18" s="518"/>
      <c r="C18" s="67" t="s">
        <v>160</v>
      </c>
      <c r="D18" s="39">
        <v>1</v>
      </c>
      <c r="E18" s="39">
        <v>200</v>
      </c>
      <c r="F18" s="39">
        <v>9</v>
      </c>
      <c r="G18" s="39">
        <v>5</v>
      </c>
      <c r="H18" s="39">
        <v>30</v>
      </c>
      <c r="I18" s="39">
        <v>0</v>
      </c>
    </row>
    <row r="19" spans="2:9" ht="23.25" customHeight="1" x14ac:dyDescent="0.25">
      <c r="B19" s="517" t="s">
        <v>161</v>
      </c>
      <c r="C19" s="32" t="s">
        <v>162</v>
      </c>
      <c r="D19" s="66">
        <v>1</v>
      </c>
      <c r="E19" s="66">
        <v>45</v>
      </c>
      <c r="F19" s="66">
        <v>0</v>
      </c>
      <c r="G19" s="66">
        <v>5</v>
      </c>
      <c r="H19" s="66">
        <v>0</v>
      </c>
      <c r="I19" s="66">
        <v>0</v>
      </c>
    </row>
    <row r="20" spans="2:9" ht="23.25" customHeight="1" x14ac:dyDescent="0.25">
      <c r="B20" s="518"/>
      <c r="C20" s="67" t="s">
        <v>163</v>
      </c>
      <c r="D20" s="39">
        <v>1</v>
      </c>
      <c r="E20" s="39">
        <v>70</v>
      </c>
      <c r="F20" s="39">
        <v>3</v>
      </c>
      <c r="G20" s="39">
        <v>5</v>
      </c>
      <c r="H20" s="39">
        <v>3</v>
      </c>
      <c r="I20" s="39">
        <v>0</v>
      </c>
    </row>
    <row r="21" spans="2:9" ht="23.25" customHeight="1" x14ac:dyDescent="0.25">
      <c r="B21" s="517" t="s">
        <v>164</v>
      </c>
      <c r="C21" s="32" t="s">
        <v>165</v>
      </c>
      <c r="D21" s="66">
        <v>1</v>
      </c>
      <c r="E21" s="66">
        <v>40</v>
      </c>
      <c r="F21" s="66">
        <v>0</v>
      </c>
      <c r="G21" s="66">
        <v>0</v>
      </c>
      <c r="H21" s="66">
        <v>10</v>
      </c>
      <c r="I21" s="66">
        <v>0</v>
      </c>
    </row>
    <row r="22" spans="2:9" ht="23.25" customHeight="1" thickBot="1" x14ac:dyDescent="0.3">
      <c r="B22" s="519"/>
      <c r="C22" s="68" t="s">
        <v>166</v>
      </c>
      <c r="D22" s="21">
        <v>1</v>
      </c>
      <c r="E22" s="21">
        <v>85</v>
      </c>
      <c r="F22" s="21">
        <v>0</v>
      </c>
      <c r="G22" s="21">
        <v>5</v>
      </c>
      <c r="H22" s="21">
        <v>10</v>
      </c>
      <c r="I22" s="21">
        <v>0</v>
      </c>
    </row>
    <row r="23" spans="2:9" ht="28.5" customHeight="1" x14ac:dyDescent="0.25">
      <c r="B23" s="515" t="s">
        <v>590</v>
      </c>
      <c r="C23" s="515"/>
      <c r="D23" s="515"/>
      <c r="E23" s="515"/>
      <c r="F23" s="515"/>
      <c r="G23" s="515"/>
      <c r="H23" s="515"/>
      <c r="I23" s="515"/>
    </row>
  </sheetData>
  <mergeCells count="11">
    <mergeCell ref="B3:I3"/>
    <mergeCell ref="E4:I4"/>
    <mergeCell ref="B23:I23"/>
    <mergeCell ref="B4:B5"/>
    <mergeCell ref="C4:C5"/>
    <mergeCell ref="D4:D5"/>
    <mergeCell ref="B8:B9"/>
    <mergeCell ref="B11:B14"/>
    <mergeCell ref="B15:B18"/>
    <mergeCell ref="B19:B20"/>
    <mergeCell ref="B21:B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portrait" r:id="rId1"/>
  <headerFooter>
    <oddFooter>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24"/>
  <sheetViews>
    <sheetView showGridLines="0" zoomScaleNormal="100" workbookViewId="0">
      <selection activeCell="B7" sqref="B7"/>
    </sheetView>
  </sheetViews>
  <sheetFormatPr baseColWidth="10" defaultRowHeight="15" x14ac:dyDescent="0.25"/>
  <cols>
    <col min="1" max="1" width="3.5703125" style="8" customWidth="1"/>
    <col min="2" max="2" width="18.7109375" style="8" customWidth="1"/>
    <col min="3" max="3" width="19.140625" style="8" customWidth="1"/>
    <col min="4" max="18" width="7.85546875" style="8" customWidth="1"/>
    <col min="19" max="26" width="9.28515625" style="8" customWidth="1"/>
    <col min="27" max="16384" width="11.42578125" style="8"/>
  </cols>
  <sheetData>
    <row r="2" spans="2:26" ht="18" x14ac:dyDescent="0.25">
      <c r="B2" s="213" t="s">
        <v>594</v>
      </c>
    </row>
    <row r="3" spans="2:26" ht="26.25" customHeight="1" thickBot="1" x14ac:dyDescent="0.3">
      <c r="B3" s="214" t="s">
        <v>183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2:26" s="30" customFormat="1" ht="24.75" customHeight="1" x14ac:dyDescent="0.25">
      <c r="B4" s="520" t="s">
        <v>140</v>
      </c>
      <c r="C4" s="520" t="s">
        <v>141</v>
      </c>
      <c r="D4" s="521" t="s">
        <v>180</v>
      </c>
      <c r="E4" s="521"/>
      <c r="F4" s="522"/>
      <c r="G4" s="525" t="s">
        <v>181</v>
      </c>
      <c r="H4" s="520"/>
      <c r="I4" s="520"/>
      <c r="J4" s="520"/>
      <c r="K4" s="520"/>
      <c r="L4" s="526"/>
      <c r="M4" s="525" t="s">
        <v>182</v>
      </c>
      <c r="N4" s="520"/>
      <c r="O4" s="520"/>
      <c r="P4" s="520"/>
      <c r="Q4" s="520"/>
      <c r="R4" s="526"/>
      <c r="S4" s="525" t="s">
        <v>113</v>
      </c>
      <c r="T4" s="520"/>
      <c r="U4" s="520"/>
      <c r="V4" s="526"/>
      <c r="W4" s="520" t="s">
        <v>116</v>
      </c>
      <c r="X4" s="520"/>
      <c r="Y4" s="520"/>
      <c r="Z4" s="520"/>
    </row>
    <row r="5" spans="2:26" s="30" customFormat="1" ht="15.75" x14ac:dyDescent="0.25">
      <c r="B5" s="534"/>
      <c r="C5" s="534"/>
      <c r="D5" s="523"/>
      <c r="E5" s="523"/>
      <c r="F5" s="524"/>
      <c r="G5" s="527"/>
      <c r="H5" s="528"/>
      <c r="I5" s="528"/>
      <c r="J5" s="528"/>
      <c r="K5" s="528"/>
      <c r="L5" s="529"/>
      <c r="M5" s="527"/>
      <c r="N5" s="528"/>
      <c r="O5" s="528"/>
      <c r="P5" s="528"/>
      <c r="Q5" s="528"/>
      <c r="R5" s="529"/>
      <c r="S5" s="530" t="s">
        <v>174</v>
      </c>
      <c r="T5" s="531"/>
      <c r="U5" s="531" t="s">
        <v>175</v>
      </c>
      <c r="V5" s="532"/>
      <c r="W5" s="531" t="s">
        <v>174</v>
      </c>
      <c r="X5" s="531"/>
      <c r="Y5" s="531" t="s">
        <v>175</v>
      </c>
      <c r="Z5" s="531"/>
    </row>
    <row r="6" spans="2:26" ht="34.5" thickBot="1" x14ac:dyDescent="0.3">
      <c r="B6" s="535"/>
      <c r="C6" s="535"/>
      <c r="D6" s="64" t="s">
        <v>169</v>
      </c>
      <c r="E6" s="64" t="s">
        <v>170</v>
      </c>
      <c r="F6" s="75" t="s">
        <v>171</v>
      </c>
      <c r="G6" s="64" t="s">
        <v>173</v>
      </c>
      <c r="H6" s="64" t="s">
        <v>174</v>
      </c>
      <c r="I6" s="64" t="s">
        <v>175</v>
      </c>
      <c r="J6" s="64" t="s">
        <v>176</v>
      </c>
      <c r="K6" s="64" t="s">
        <v>177</v>
      </c>
      <c r="L6" s="75" t="s">
        <v>178</v>
      </c>
      <c r="M6" s="77" t="s">
        <v>173</v>
      </c>
      <c r="N6" s="64" t="s">
        <v>174</v>
      </c>
      <c r="O6" s="64" t="s">
        <v>175</v>
      </c>
      <c r="P6" s="64" t="s">
        <v>176</v>
      </c>
      <c r="Q6" s="64" t="s">
        <v>177</v>
      </c>
      <c r="R6" s="75" t="s">
        <v>178</v>
      </c>
      <c r="S6" s="438" t="s">
        <v>179</v>
      </c>
      <c r="T6" s="2" t="s">
        <v>134</v>
      </c>
      <c r="U6" s="2" t="s">
        <v>179</v>
      </c>
      <c r="V6" s="76" t="s">
        <v>134</v>
      </c>
      <c r="W6" s="2" t="s">
        <v>135</v>
      </c>
      <c r="X6" s="2" t="s">
        <v>179</v>
      </c>
      <c r="Y6" s="2" t="s">
        <v>135</v>
      </c>
      <c r="Z6" s="2" t="s">
        <v>179</v>
      </c>
    </row>
    <row r="7" spans="2:26" ht="25.5" customHeight="1" thickBot="1" x14ac:dyDescent="0.3">
      <c r="B7" s="78" t="s">
        <v>145</v>
      </c>
      <c r="C7" s="73"/>
      <c r="D7" s="87">
        <v>2</v>
      </c>
      <c r="E7" s="87">
        <v>2</v>
      </c>
      <c r="F7" s="88">
        <v>3</v>
      </c>
      <c r="G7" s="87">
        <v>4</v>
      </c>
      <c r="H7" s="87">
        <v>4</v>
      </c>
      <c r="I7" s="87">
        <v>6</v>
      </c>
      <c r="J7" s="87">
        <v>5</v>
      </c>
      <c r="K7" s="87">
        <v>4</v>
      </c>
      <c r="L7" s="88">
        <v>4</v>
      </c>
      <c r="M7" s="89">
        <v>5</v>
      </c>
      <c r="N7" s="87">
        <v>4</v>
      </c>
      <c r="O7" s="87">
        <v>5</v>
      </c>
      <c r="P7" s="87">
        <v>5</v>
      </c>
      <c r="Q7" s="87">
        <v>4</v>
      </c>
      <c r="R7" s="88">
        <v>4</v>
      </c>
      <c r="S7" s="439">
        <v>4</v>
      </c>
      <c r="T7" s="79">
        <v>4</v>
      </c>
      <c r="U7" s="79">
        <v>5</v>
      </c>
      <c r="V7" s="80">
        <v>5</v>
      </c>
      <c r="W7" s="79">
        <v>4</v>
      </c>
      <c r="X7" s="79">
        <v>5</v>
      </c>
      <c r="Y7" s="79">
        <v>5</v>
      </c>
      <c r="Z7" s="79">
        <v>5</v>
      </c>
    </row>
    <row r="8" spans="2:26" ht="35.25" customHeight="1" thickBot="1" x14ac:dyDescent="0.3">
      <c r="B8" s="78" t="s">
        <v>146</v>
      </c>
      <c r="C8" s="73"/>
      <c r="D8" s="87">
        <v>2</v>
      </c>
      <c r="E8" s="87">
        <v>2</v>
      </c>
      <c r="F8" s="88">
        <v>3</v>
      </c>
      <c r="G8" s="87">
        <v>3</v>
      </c>
      <c r="H8" s="87">
        <v>3</v>
      </c>
      <c r="I8" s="87">
        <v>4</v>
      </c>
      <c r="J8" s="87">
        <v>4</v>
      </c>
      <c r="K8" s="87">
        <v>3</v>
      </c>
      <c r="L8" s="88">
        <v>3</v>
      </c>
      <c r="M8" s="89">
        <v>2</v>
      </c>
      <c r="N8" s="87">
        <v>2</v>
      </c>
      <c r="O8" s="87">
        <v>4</v>
      </c>
      <c r="P8" s="87">
        <v>3</v>
      </c>
      <c r="Q8" s="87">
        <v>3</v>
      </c>
      <c r="R8" s="88">
        <v>3</v>
      </c>
      <c r="S8" s="439">
        <v>3</v>
      </c>
      <c r="T8" s="79">
        <v>4</v>
      </c>
      <c r="U8" s="79">
        <v>4</v>
      </c>
      <c r="V8" s="80">
        <v>4</v>
      </c>
      <c r="W8" s="79">
        <v>3</v>
      </c>
      <c r="X8" s="79">
        <v>4</v>
      </c>
      <c r="Y8" s="79">
        <v>4</v>
      </c>
      <c r="Z8" s="79">
        <v>4</v>
      </c>
    </row>
    <row r="9" spans="2:26" ht="35.25" customHeight="1" x14ac:dyDescent="0.25">
      <c r="B9" s="536" t="s">
        <v>147</v>
      </c>
      <c r="C9" s="72" t="s">
        <v>148</v>
      </c>
      <c r="D9" s="90">
        <v>2</v>
      </c>
      <c r="E9" s="90">
        <v>3</v>
      </c>
      <c r="F9" s="91">
        <v>6</v>
      </c>
      <c r="G9" s="90">
        <v>6</v>
      </c>
      <c r="H9" s="90">
        <v>6</v>
      </c>
      <c r="I9" s="90">
        <v>10</v>
      </c>
      <c r="J9" s="90">
        <v>10</v>
      </c>
      <c r="K9" s="90">
        <v>9</v>
      </c>
      <c r="L9" s="91">
        <v>9</v>
      </c>
      <c r="M9" s="92">
        <v>6</v>
      </c>
      <c r="N9" s="90">
        <v>7</v>
      </c>
      <c r="O9" s="90">
        <v>7</v>
      </c>
      <c r="P9" s="90">
        <v>7</v>
      </c>
      <c r="Q9" s="90">
        <v>7</v>
      </c>
      <c r="R9" s="91">
        <v>7</v>
      </c>
      <c r="S9" s="440">
        <v>9</v>
      </c>
      <c r="T9" s="81">
        <v>9</v>
      </c>
      <c r="U9" s="81">
        <v>9</v>
      </c>
      <c r="V9" s="82">
        <v>9</v>
      </c>
      <c r="W9" s="81">
        <v>9</v>
      </c>
      <c r="X9" s="81">
        <v>7</v>
      </c>
      <c r="Y9" s="81">
        <v>9</v>
      </c>
      <c r="Z9" s="81">
        <v>9</v>
      </c>
    </row>
    <row r="10" spans="2:26" ht="35.25" customHeight="1" thickBot="1" x14ac:dyDescent="0.3">
      <c r="B10" s="519"/>
      <c r="C10" s="68" t="s">
        <v>172</v>
      </c>
      <c r="D10" s="93">
        <v>0</v>
      </c>
      <c r="E10" s="93">
        <v>0</v>
      </c>
      <c r="F10" s="94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4">
        <v>0</v>
      </c>
      <c r="M10" s="95">
        <v>0</v>
      </c>
      <c r="N10" s="93">
        <v>0</v>
      </c>
      <c r="O10" s="93">
        <v>0</v>
      </c>
      <c r="P10" s="93">
        <v>0</v>
      </c>
      <c r="Q10" s="93">
        <v>0</v>
      </c>
      <c r="R10" s="94">
        <v>0</v>
      </c>
      <c r="S10" s="441">
        <v>0</v>
      </c>
      <c r="T10" s="83">
        <v>0</v>
      </c>
      <c r="U10" s="83">
        <v>0</v>
      </c>
      <c r="V10" s="84">
        <v>0</v>
      </c>
      <c r="W10" s="83">
        <v>0</v>
      </c>
      <c r="X10" s="83">
        <v>0</v>
      </c>
      <c r="Y10" s="83">
        <v>0</v>
      </c>
      <c r="Z10" s="83">
        <v>0</v>
      </c>
    </row>
    <row r="11" spans="2:26" ht="35.25" customHeight="1" thickBot="1" x14ac:dyDescent="0.3">
      <c r="B11" s="78" t="s">
        <v>150</v>
      </c>
      <c r="C11" s="74"/>
      <c r="D11" s="87">
        <v>1</v>
      </c>
      <c r="E11" s="87">
        <v>1</v>
      </c>
      <c r="F11" s="88">
        <v>1</v>
      </c>
      <c r="G11" s="87">
        <v>1.5</v>
      </c>
      <c r="H11" s="87">
        <v>2</v>
      </c>
      <c r="I11" s="87">
        <v>2</v>
      </c>
      <c r="J11" s="87">
        <v>1.5</v>
      </c>
      <c r="K11" s="87">
        <v>1</v>
      </c>
      <c r="L11" s="88">
        <v>1</v>
      </c>
      <c r="M11" s="89">
        <v>1</v>
      </c>
      <c r="N11" s="87">
        <v>1</v>
      </c>
      <c r="O11" s="87">
        <v>2</v>
      </c>
      <c r="P11" s="87">
        <v>1.5</v>
      </c>
      <c r="Q11" s="87">
        <v>1</v>
      </c>
      <c r="R11" s="88">
        <v>1</v>
      </c>
      <c r="S11" s="439">
        <v>1</v>
      </c>
      <c r="T11" s="79">
        <v>1.5</v>
      </c>
      <c r="U11" s="79">
        <v>2</v>
      </c>
      <c r="V11" s="80">
        <v>2</v>
      </c>
      <c r="W11" s="79">
        <v>1</v>
      </c>
      <c r="X11" s="79">
        <v>1</v>
      </c>
      <c r="Y11" s="79">
        <v>2</v>
      </c>
      <c r="Z11" s="79">
        <v>1.5</v>
      </c>
    </row>
    <row r="12" spans="2:26" ht="35.25" customHeight="1" x14ac:dyDescent="0.25">
      <c r="B12" s="536" t="s">
        <v>151</v>
      </c>
      <c r="C12" s="72" t="s">
        <v>152</v>
      </c>
      <c r="D12" s="90">
        <v>0</v>
      </c>
      <c r="E12" s="90">
        <v>0</v>
      </c>
      <c r="F12" s="91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1">
        <v>0</v>
      </c>
      <c r="M12" s="92">
        <v>0</v>
      </c>
      <c r="N12" s="90">
        <v>0</v>
      </c>
      <c r="O12" s="90">
        <v>0</v>
      </c>
      <c r="P12" s="90">
        <v>0</v>
      </c>
      <c r="Q12" s="90">
        <v>0</v>
      </c>
      <c r="R12" s="91">
        <v>0</v>
      </c>
      <c r="S12" s="440">
        <v>0</v>
      </c>
      <c r="T12" s="81">
        <v>0</v>
      </c>
      <c r="U12" s="81">
        <v>0</v>
      </c>
      <c r="V12" s="82">
        <v>0</v>
      </c>
      <c r="W12" s="81">
        <v>0</v>
      </c>
      <c r="X12" s="81">
        <v>0</v>
      </c>
      <c r="Y12" s="81">
        <v>0</v>
      </c>
      <c r="Z12" s="81">
        <v>0</v>
      </c>
    </row>
    <row r="13" spans="2:26" ht="35.25" customHeight="1" x14ac:dyDescent="0.25">
      <c r="B13" s="518"/>
      <c r="C13" s="67" t="s">
        <v>153</v>
      </c>
      <c r="D13" s="96">
        <v>0</v>
      </c>
      <c r="E13" s="96">
        <v>0</v>
      </c>
      <c r="F13" s="97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7">
        <v>0</v>
      </c>
      <c r="M13" s="98">
        <v>0</v>
      </c>
      <c r="N13" s="96">
        <v>0</v>
      </c>
      <c r="O13" s="96">
        <v>0</v>
      </c>
      <c r="P13" s="96">
        <v>0</v>
      </c>
      <c r="Q13" s="96">
        <v>0</v>
      </c>
      <c r="R13" s="97">
        <v>0</v>
      </c>
      <c r="S13" s="442">
        <v>0</v>
      </c>
      <c r="T13" s="85">
        <v>0</v>
      </c>
      <c r="U13" s="85">
        <v>0</v>
      </c>
      <c r="V13" s="86">
        <v>0</v>
      </c>
      <c r="W13" s="85">
        <v>0</v>
      </c>
      <c r="X13" s="85">
        <v>0</v>
      </c>
      <c r="Y13" s="85">
        <v>0</v>
      </c>
      <c r="Z13" s="85">
        <v>0</v>
      </c>
    </row>
    <row r="14" spans="2:26" ht="35.25" customHeight="1" x14ac:dyDescent="0.25">
      <c r="B14" s="518"/>
      <c r="C14" s="67" t="s">
        <v>154</v>
      </c>
      <c r="D14" s="96">
        <v>1</v>
      </c>
      <c r="E14" s="96">
        <v>1</v>
      </c>
      <c r="F14" s="97">
        <v>2.5</v>
      </c>
      <c r="G14" s="96">
        <v>3</v>
      </c>
      <c r="H14" s="96">
        <v>3</v>
      </c>
      <c r="I14" s="96">
        <v>4</v>
      </c>
      <c r="J14" s="96">
        <v>4</v>
      </c>
      <c r="K14" s="96">
        <v>3</v>
      </c>
      <c r="L14" s="97">
        <v>3</v>
      </c>
      <c r="M14" s="98">
        <v>3</v>
      </c>
      <c r="N14" s="96">
        <v>3</v>
      </c>
      <c r="O14" s="96">
        <v>3</v>
      </c>
      <c r="P14" s="96">
        <v>3</v>
      </c>
      <c r="Q14" s="96">
        <v>3</v>
      </c>
      <c r="R14" s="97">
        <v>2.5</v>
      </c>
      <c r="S14" s="442">
        <v>3</v>
      </c>
      <c r="T14" s="85">
        <v>3</v>
      </c>
      <c r="U14" s="85">
        <v>4</v>
      </c>
      <c r="V14" s="86">
        <v>4</v>
      </c>
      <c r="W14" s="85">
        <v>3</v>
      </c>
      <c r="X14" s="85">
        <v>4</v>
      </c>
      <c r="Y14" s="85">
        <v>4</v>
      </c>
      <c r="Z14" s="85">
        <v>4</v>
      </c>
    </row>
    <row r="15" spans="2:26" ht="35.25" customHeight="1" thickBot="1" x14ac:dyDescent="0.3">
      <c r="B15" s="519"/>
      <c r="C15" s="68" t="s">
        <v>155</v>
      </c>
      <c r="D15" s="93">
        <v>0</v>
      </c>
      <c r="E15" s="93">
        <v>0</v>
      </c>
      <c r="F15" s="94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4">
        <v>0</v>
      </c>
      <c r="M15" s="95">
        <v>0</v>
      </c>
      <c r="N15" s="93">
        <v>0</v>
      </c>
      <c r="O15" s="93">
        <v>0</v>
      </c>
      <c r="P15" s="93">
        <v>0</v>
      </c>
      <c r="Q15" s="93">
        <v>0</v>
      </c>
      <c r="R15" s="94">
        <v>0</v>
      </c>
      <c r="S15" s="441">
        <v>0</v>
      </c>
      <c r="T15" s="83">
        <v>0</v>
      </c>
      <c r="U15" s="83">
        <v>0</v>
      </c>
      <c r="V15" s="84">
        <v>0</v>
      </c>
      <c r="W15" s="83">
        <v>0</v>
      </c>
      <c r="X15" s="83">
        <v>0</v>
      </c>
      <c r="Y15" s="83">
        <v>0</v>
      </c>
      <c r="Z15" s="83">
        <v>0</v>
      </c>
    </row>
    <row r="16" spans="2:26" ht="35.25" customHeight="1" x14ac:dyDescent="0.25">
      <c r="B16" s="536" t="s">
        <v>156</v>
      </c>
      <c r="C16" s="72" t="s">
        <v>157</v>
      </c>
      <c r="D16" s="90">
        <v>0</v>
      </c>
      <c r="E16" s="90">
        <v>0</v>
      </c>
      <c r="F16" s="91">
        <v>0</v>
      </c>
      <c r="G16" s="90">
        <v>0</v>
      </c>
      <c r="H16" s="90">
        <v>1</v>
      </c>
      <c r="I16" s="90">
        <v>2</v>
      </c>
      <c r="J16" s="90">
        <v>2</v>
      </c>
      <c r="K16" s="90">
        <v>2</v>
      </c>
      <c r="L16" s="91">
        <v>2</v>
      </c>
      <c r="M16" s="92">
        <v>1</v>
      </c>
      <c r="N16" s="90">
        <v>1</v>
      </c>
      <c r="O16" s="90">
        <v>1</v>
      </c>
      <c r="P16" s="90">
        <v>1</v>
      </c>
      <c r="Q16" s="90">
        <v>1</v>
      </c>
      <c r="R16" s="91">
        <v>1</v>
      </c>
      <c r="S16" s="440">
        <v>1</v>
      </c>
      <c r="T16" s="81">
        <v>1</v>
      </c>
      <c r="U16" s="81">
        <v>1.5</v>
      </c>
      <c r="V16" s="82">
        <v>2</v>
      </c>
      <c r="W16" s="81">
        <v>1</v>
      </c>
      <c r="X16" s="81">
        <v>1</v>
      </c>
      <c r="Y16" s="81">
        <v>1.5</v>
      </c>
      <c r="Z16" s="81">
        <v>2</v>
      </c>
    </row>
    <row r="17" spans="2:26" ht="35.25" customHeight="1" x14ac:dyDescent="0.25">
      <c r="B17" s="518"/>
      <c r="C17" s="67" t="s">
        <v>158</v>
      </c>
      <c r="D17" s="96">
        <v>0</v>
      </c>
      <c r="E17" s="96">
        <v>0</v>
      </c>
      <c r="F17" s="97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7">
        <v>0</v>
      </c>
      <c r="M17" s="98">
        <v>0</v>
      </c>
      <c r="N17" s="96">
        <v>0</v>
      </c>
      <c r="O17" s="96">
        <v>0</v>
      </c>
      <c r="P17" s="96">
        <v>0</v>
      </c>
      <c r="Q17" s="96">
        <v>0</v>
      </c>
      <c r="R17" s="97">
        <v>0</v>
      </c>
      <c r="S17" s="442">
        <v>0</v>
      </c>
      <c r="T17" s="85">
        <v>0</v>
      </c>
      <c r="U17" s="85">
        <v>0</v>
      </c>
      <c r="V17" s="86">
        <v>0</v>
      </c>
      <c r="W17" s="85">
        <v>0</v>
      </c>
      <c r="X17" s="85">
        <v>0</v>
      </c>
      <c r="Y17" s="85">
        <v>0</v>
      </c>
      <c r="Z17" s="85">
        <v>0</v>
      </c>
    </row>
    <row r="18" spans="2:26" ht="35.25" customHeight="1" x14ac:dyDescent="0.25">
      <c r="B18" s="518"/>
      <c r="C18" s="67" t="s">
        <v>159</v>
      </c>
      <c r="D18" s="96">
        <v>0</v>
      </c>
      <c r="E18" s="96">
        <v>0.5</v>
      </c>
      <c r="F18" s="97">
        <v>1</v>
      </c>
      <c r="G18" s="96">
        <v>1</v>
      </c>
      <c r="H18" s="96">
        <v>0</v>
      </c>
      <c r="I18" s="96">
        <v>0</v>
      </c>
      <c r="J18" s="96">
        <v>0</v>
      </c>
      <c r="K18" s="96">
        <v>0</v>
      </c>
      <c r="L18" s="97">
        <v>0</v>
      </c>
      <c r="M18" s="98">
        <v>0</v>
      </c>
      <c r="N18" s="96">
        <v>0</v>
      </c>
      <c r="O18" s="96">
        <v>0</v>
      </c>
      <c r="P18" s="96">
        <v>0</v>
      </c>
      <c r="Q18" s="96">
        <v>0</v>
      </c>
      <c r="R18" s="97">
        <v>0</v>
      </c>
      <c r="S18" s="442">
        <v>0</v>
      </c>
      <c r="T18" s="85">
        <v>0</v>
      </c>
      <c r="U18" s="85">
        <v>0</v>
      </c>
      <c r="V18" s="86">
        <v>0</v>
      </c>
      <c r="W18" s="85">
        <v>0</v>
      </c>
      <c r="X18" s="85">
        <v>0</v>
      </c>
      <c r="Y18" s="85">
        <v>0</v>
      </c>
      <c r="Z18" s="85">
        <v>0</v>
      </c>
    </row>
    <row r="19" spans="2:26" ht="35.25" customHeight="1" thickBot="1" x14ac:dyDescent="0.3">
      <c r="B19" s="519"/>
      <c r="C19" s="68" t="s">
        <v>160</v>
      </c>
      <c r="D19" s="93">
        <v>0</v>
      </c>
      <c r="E19" s="93">
        <v>0</v>
      </c>
      <c r="F19" s="94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4">
        <v>0</v>
      </c>
      <c r="M19" s="95">
        <v>0</v>
      </c>
      <c r="N19" s="93">
        <v>0</v>
      </c>
      <c r="O19" s="93">
        <v>0</v>
      </c>
      <c r="P19" s="93">
        <v>0</v>
      </c>
      <c r="Q19" s="93">
        <v>0</v>
      </c>
      <c r="R19" s="94">
        <v>0</v>
      </c>
      <c r="S19" s="441">
        <v>0</v>
      </c>
      <c r="T19" s="83">
        <v>0</v>
      </c>
      <c r="U19" s="83">
        <v>0</v>
      </c>
      <c r="V19" s="84">
        <v>0</v>
      </c>
      <c r="W19" s="83">
        <v>0</v>
      </c>
      <c r="X19" s="83">
        <v>0</v>
      </c>
      <c r="Y19" s="83">
        <v>0</v>
      </c>
      <c r="Z19" s="83">
        <v>0</v>
      </c>
    </row>
    <row r="20" spans="2:26" ht="35.25" customHeight="1" x14ac:dyDescent="0.25">
      <c r="B20" s="536" t="s">
        <v>161</v>
      </c>
      <c r="C20" s="72" t="s">
        <v>162</v>
      </c>
      <c r="D20" s="90">
        <v>3</v>
      </c>
      <c r="E20" s="90">
        <v>4</v>
      </c>
      <c r="F20" s="91">
        <v>5</v>
      </c>
      <c r="G20" s="90">
        <v>6</v>
      </c>
      <c r="H20" s="90">
        <v>7</v>
      </c>
      <c r="I20" s="90">
        <v>10</v>
      </c>
      <c r="J20" s="90">
        <v>9</v>
      </c>
      <c r="K20" s="90">
        <v>8</v>
      </c>
      <c r="L20" s="91">
        <v>8</v>
      </c>
      <c r="M20" s="92">
        <v>6</v>
      </c>
      <c r="N20" s="90">
        <v>7</v>
      </c>
      <c r="O20" s="90">
        <v>8</v>
      </c>
      <c r="P20" s="90">
        <v>8</v>
      </c>
      <c r="Q20" s="90">
        <v>7</v>
      </c>
      <c r="R20" s="91">
        <v>6</v>
      </c>
      <c r="S20" s="440">
        <v>7</v>
      </c>
      <c r="T20" s="81">
        <v>8</v>
      </c>
      <c r="U20" s="81">
        <v>9</v>
      </c>
      <c r="V20" s="82">
        <v>9</v>
      </c>
      <c r="W20" s="81">
        <v>7</v>
      </c>
      <c r="X20" s="81">
        <v>7</v>
      </c>
      <c r="Y20" s="81">
        <v>9</v>
      </c>
      <c r="Z20" s="81">
        <v>9</v>
      </c>
    </row>
    <row r="21" spans="2:26" ht="35.25" customHeight="1" thickBot="1" x14ac:dyDescent="0.3">
      <c r="B21" s="519"/>
      <c r="C21" s="68" t="s">
        <v>163</v>
      </c>
      <c r="D21" s="93">
        <v>0</v>
      </c>
      <c r="E21" s="93">
        <v>0</v>
      </c>
      <c r="F21" s="94">
        <v>0</v>
      </c>
      <c r="G21" s="93">
        <v>0</v>
      </c>
      <c r="H21" s="93">
        <v>2</v>
      </c>
      <c r="I21" s="93">
        <v>3</v>
      </c>
      <c r="J21" s="93">
        <v>2</v>
      </c>
      <c r="K21" s="93">
        <v>3</v>
      </c>
      <c r="L21" s="94">
        <v>2</v>
      </c>
      <c r="M21" s="95">
        <v>0</v>
      </c>
      <c r="N21" s="93">
        <v>0</v>
      </c>
      <c r="O21" s="93">
        <v>2</v>
      </c>
      <c r="P21" s="93">
        <v>1</v>
      </c>
      <c r="Q21" s="93">
        <v>1</v>
      </c>
      <c r="R21" s="94">
        <v>1</v>
      </c>
      <c r="S21" s="441">
        <v>2</v>
      </c>
      <c r="T21" s="83">
        <v>2</v>
      </c>
      <c r="U21" s="83">
        <v>1</v>
      </c>
      <c r="V21" s="84">
        <v>2</v>
      </c>
      <c r="W21" s="83">
        <v>2</v>
      </c>
      <c r="X21" s="83">
        <v>2</v>
      </c>
      <c r="Y21" s="83">
        <v>1</v>
      </c>
      <c r="Z21" s="83">
        <v>2</v>
      </c>
    </row>
    <row r="22" spans="2:26" ht="35.25" customHeight="1" x14ac:dyDescent="0.25">
      <c r="B22" s="518" t="s">
        <v>164</v>
      </c>
      <c r="C22" s="67" t="s">
        <v>165</v>
      </c>
      <c r="D22" s="96">
        <v>0</v>
      </c>
      <c r="E22" s="96">
        <v>0</v>
      </c>
      <c r="F22" s="97">
        <v>3</v>
      </c>
      <c r="G22" s="96">
        <v>2</v>
      </c>
      <c r="H22" s="96">
        <v>4</v>
      </c>
      <c r="I22" s="96">
        <v>7</v>
      </c>
      <c r="J22" s="96">
        <v>6</v>
      </c>
      <c r="K22" s="96">
        <v>7</v>
      </c>
      <c r="L22" s="97">
        <v>5</v>
      </c>
      <c r="M22" s="98">
        <v>4</v>
      </c>
      <c r="N22" s="96">
        <v>4</v>
      </c>
      <c r="O22" s="96">
        <v>3</v>
      </c>
      <c r="P22" s="96">
        <v>4</v>
      </c>
      <c r="Q22" s="96">
        <v>3</v>
      </c>
      <c r="R22" s="97">
        <v>2</v>
      </c>
      <c r="S22" s="442">
        <v>4</v>
      </c>
      <c r="T22" s="85">
        <v>3</v>
      </c>
      <c r="U22" s="85">
        <v>5</v>
      </c>
      <c r="V22" s="86">
        <v>5</v>
      </c>
      <c r="W22" s="85">
        <v>4</v>
      </c>
      <c r="X22" s="85">
        <v>5</v>
      </c>
      <c r="Y22" s="85">
        <v>5</v>
      </c>
      <c r="Z22" s="85">
        <v>5</v>
      </c>
    </row>
    <row r="23" spans="2:26" ht="35.25" customHeight="1" thickBot="1" x14ac:dyDescent="0.3">
      <c r="B23" s="519"/>
      <c r="C23" s="68" t="s">
        <v>166</v>
      </c>
      <c r="D23" s="93">
        <v>0</v>
      </c>
      <c r="E23" s="93">
        <v>0</v>
      </c>
      <c r="F23" s="94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4">
        <v>0</v>
      </c>
      <c r="M23" s="95">
        <v>0</v>
      </c>
      <c r="N23" s="93">
        <v>0</v>
      </c>
      <c r="O23" s="93">
        <v>0</v>
      </c>
      <c r="P23" s="93">
        <v>0</v>
      </c>
      <c r="Q23" s="93">
        <v>0</v>
      </c>
      <c r="R23" s="94">
        <v>0</v>
      </c>
      <c r="S23" s="441">
        <v>0</v>
      </c>
      <c r="T23" s="83">
        <v>0</v>
      </c>
      <c r="U23" s="83">
        <v>0</v>
      </c>
      <c r="V23" s="84">
        <v>0</v>
      </c>
      <c r="W23" s="83">
        <v>0</v>
      </c>
      <c r="X23" s="83">
        <v>0</v>
      </c>
      <c r="Y23" s="83">
        <v>0</v>
      </c>
      <c r="Z23" s="83">
        <v>0</v>
      </c>
    </row>
    <row r="24" spans="2:26" ht="30.75" customHeight="1" x14ac:dyDescent="0.25">
      <c r="D24" s="533" t="s">
        <v>588</v>
      </c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</row>
  </sheetData>
  <mergeCells count="17">
    <mergeCell ref="D24:R24"/>
    <mergeCell ref="C4:C6"/>
    <mergeCell ref="B9:B10"/>
    <mergeCell ref="B12:B15"/>
    <mergeCell ref="B16:B19"/>
    <mergeCell ref="B22:B23"/>
    <mergeCell ref="B20:B21"/>
    <mergeCell ref="B4:B6"/>
    <mergeCell ref="W4:Z4"/>
    <mergeCell ref="D4:F5"/>
    <mergeCell ref="G4:L5"/>
    <mergeCell ref="M4:R5"/>
    <mergeCell ref="S4:V4"/>
    <mergeCell ref="S5:T5"/>
    <mergeCell ref="U5:V5"/>
    <mergeCell ref="W5:X5"/>
    <mergeCell ref="Y5:Z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fitToWidth="0" orientation="landscape" r:id="rId1"/>
  <headerFooter>
    <oddFooter>&amp;C&amp;P de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1"/>
  <sheetViews>
    <sheetView showGridLines="0" workbookViewId="0">
      <selection activeCell="B7" sqref="B7"/>
    </sheetView>
  </sheetViews>
  <sheetFormatPr baseColWidth="10" defaultRowHeight="15" x14ac:dyDescent="0.25"/>
  <cols>
    <col min="1" max="1" width="2.7109375" style="8" customWidth="1"/>
    <col min="2" max="2" width="15.85546875" style="8" customWidth="1"/>
    <col min="3" max="3" width="23.5703125" style="8" customWidth="1"/>
    <col min="4" max="4" width="9.85546875" style="8" customWidth="1"/>
    <col min="5" max="5" width="8" style="8" customWidth="1"/>
    <col min="6" max="6" width="9.140625" style="8" customWidth="1"/>
    <col min="7" max="7" width="10" style="8" customWidth="1"/>
    <col min="8" max="15" width="9.140625" style="8" customWidth="1"/>
    <col min="16" max="16384" width="11.42578125" style="8"/>
  </cols>
  <sheetData>
    <row r="2" spans="2:15" ht="18" x14ac:dyDescent="0.25">
      <c r="B2" s="213" t="s">
        <v>595</v>
      </c>
    </row>
    <row r="3" spans="2:15" ht="38.25" customHeight="1" thickBot="1" x14ac:dyDescent="0.3">
      <c r="B3" s="514" t="s">
        <v>197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</row>
    <row r="4" spans="2:15" s="49" customFormat="1" ht="27" customHeight="1" thickBot="1" x14ac:dyDescent="0.3">
      <c r="B4" s="103" t="s">
        <v>140</v>
      </c>
      <c r="C4" s="103" t="s">
        <v>184</v>
      </c>
      <c r="D4" s="104" t="s">
        <v>185</v>
      </c>
      <c r="E4" s="104" t="s">
        <v>186</v>
      </c>
      <c r="F4" s="104" t="s">
        <v>187</v>
      </c>
      <c r="G4" s="104" t="s">
        <v>188</v>
      </c>
      <c r="H4" s="104" t="s">
        <v>189</v>
      </c>
      <c r="I4" s="104" t="s">
        <v>190</v>
      </c>
      <c r="J4" s="104" t="s">
        <v>195</v>
      </c>
      <c r="K4" s="104" t="s">
        <v>191</v>
      </c>
      <c r="L4" s="104" t="s">
        <v>192</v>
      </c>
      <c r="M4" s="104" t="s">
        <v>193</v>
      </c>
      <c r="N4" s="104" t="s">
        <v>194</v>
      </c>
      <c r="O4" s="104" t="s">
        <v>124</v>
      </c>
    </row>
    <row r="5" spans="2:15" ht="30" customHeight="1" thickBot="1" x14ac:dyDescent="0.3">
      <c r="B5" s="74" t="s">
        <v>145</v>
      </c>
      <c r="C5" s="74"/>
      <c r="D5" s="105">
        <v>5</v>
      </c>
      <c r="E5" s="106">
        <v>85</v>
      </c>
      <c r="F5" s="107">
        <v>425</v>
      </c>
      <c r="G5" s="107">
        <v>265</v>
      </c>
      <c r="H5" s="107">
        <v>49.4</v>
      </c>
      <c r="I5" s="107">
        <v>14</v>
      </c>
      <c r="J5" s="107">
        <v>6</v>
      </c>
      <c r="K5" s="107">
        <v>0</v>
      </c>
      <c r="L5" s="107">
        <v>0.6</v>
      </c>
      <c r="M5" s="107">
        <v>1.3</v>
      </c>
      <c r="N5" s="107">
        <v>0.9</v>
      </c>
      <c r="O5" s="107">
        <v>11.7</v>
      </c>
    </row>
    <row r="6" spans="2:15" ht="30" customHeight="1" thickBot="1" x14ac:dyDescent="0.3">
      <c r="B6" s="74" t="s">
        <v>146</v>
      </c>
      <c r="C6" s="74"/>
      <c r="D6" s="105">
        <v>4</v>
      </c>
      <c r="E6" s="106">
        <v>130</v>
      </c>
      <c r="F6" s="107">
        <v>520</v>
      </c>
      <c r="G6" s="107">
        <v>132.9</v>
      </c>
      <c r="H6" s="107">
        <v>26.6</v>
      </c>
      <c r="I6" s="107">
        <v>10.1</v>
      </c>
      <c r="J6" s="107">
        <v>1.5</v>
      </c>
      <c r="K6" s="107">
        <v>0</v>
      </c>
      <c r="L6" s="107">
        <v>0.4</v>
      </c>
      <c r="M6" s="107">
        <v>0.3</v>
      </c>
      <c r="N6" s="107">
        <v>1</v>
      </c>
      <c r="O6" s="107">
        <v>8</v>
      </c>
    </row>
    <row r="7" spans="2:15" ht="30" customHeight="1" x14ac:dyDescent="0.25">
      <c r="B7" s="533" t="s">
        <v>147</v>
      </c>
      <c r="C7" s="72" t="s">
        <v>148</v>
      </c>
      <c r="D7" s="108">
        <v>10</v>
      </c>
      <c r="E7" s="109">
        <v>35</v>
      </c>
      <c r="F7" s="110">
        <v>350</v>
      </c>
      <c r="G7" s="110">
        <v>764.4</v>
      </c>
      <c r="H7" s="110">
        <v>158.5</v>
      </c>
      <c r="I7" s="110">
        <v>20.6</v>
      </c>
      <c r="J7" s="110">
        <v>6.7</v>
      </c>
      <c r="K7" s="110">
        <v>0.3</v>
      </c>
      <c r="L7" s="110">
        <v>1.2</v>
      </c>
      <c r="M7" s="110">
        <v>1.5</v>
      </c>
      <c r="N7" s="110">
        <v>2.2999999999999998</v>
      </c>
      <c r="O7" s="110">
        <v>9.3000000000000007</v>
      </c>
    </row>
    <row r="8" spans="2:15" ht="30" customHeight="1" thickBot="1" x14ac:dyDescent="0.3">
      <c r="B8" s="538"/>
      <c r="C8" s="68" t="s">
        <v>172</v>
      </c>
      <c r="D8" s="10">
        <v>0</v>
      </c>
      <c r="E8" s="111">
        <v>30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</row>
    <row r="9" spans="2:15" ht="30" customHeight="1" thickBot="1" x14ac:dyDescent="0.3">
      <c r="B9" s="74" t="s">
        <v>150</v>
      </c>
      <c r="C9" s="74"/>
      <c r="D9" s="105">
        <v>1.5</v>
      </c>
      <c r="E9" s="106">
        <v>35</v>
      </c>
      <c r="F9" s="107">
        <v>52.5</v>
      </c>
      <c r="G9" s="107">
        <v>172.2</v>
      </c>
      <c r="H9" s="107">
        <v>28.8</v>
      </c>
      <c r="I9" s="107">
        <v>11.6</v>
      </c>
      <c r="J9" s="107">
        <v>1.7</v>
      </c>
      <c r="K9" s="107">
        <v>0</v>
      </c>
      <c r="L9" s="107">
        <v>0.2</v>
      </c>
      <c r="M9" s="107">
        <v>0.3</v>
      </c>
      <c r="N9" s="107">
        <v>0.6</v>
      </c>
      <c r="O9" s="107">
        <v>2.6</v>
      </c>
    </row>
    <row r="10" spans="2:15" ht="30" customHeight="1" x14ac:dyDescent="0.25">
      <c r="B10" s="533" t="s">
        <v>151</v>
      </c>
      <c r="C10" s="72" t="s">
        <v>152</v>
      </c>
      <c r="D10" s="108">
        <v>0</v>
      </c>
      <c r="E10" s="109">
        <v>40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</row>
    <row r="11" spans="2:15" ht="30" customHeight="1" x14ac:dyDescent="0.25">
      <c r="B11" s="537"/>
      <c r="C11" s="67" t="s">
        <v>153</v>
      </c>
      <c r="D11" s="99">
        <v>0</v>
      </c>
      <c r="E11" s="100">
        <v>40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</row>
    <row r="12" spans="2:15" ht="30" customHeight="1" x14ac:dyDescent="0.25">
      <c r="B12" s="537"/>
      <c r="C12" s="67" t="s">
        <v>154</v>
      </c>
      <c r="D12" s="99">
        <v>4</v>
      </c>
      <c r="E12" s="100">
        <v>40</v>
      </c>
      <c r="F12" s="101">
        <v>160</v>
      </c>
      <c r="G12" s="101">
        <v>418.8</v>
      </c>
      <c r="H12" s="101">
        <v>0.5</v>
      </c>
      <c r="I12" s="101">
        <v>35.5</v>
      </c>
      <c r="J12" s="101">
        <v>29.5</v>
      </c>
      <c r="K12" s="101">
        <v>283</v>
      </c>
      <c r="L12" s="101">
        <v>10.8</v>
      </c>
      <c r="M12" s="101">
        <v>11.3</v>
      </c>
      <c r="N12" s="101">
        <v>2.8</v>
      </c>
      <c r="O12" s="101">
        <v>0</v>
      </c>
    </row>
    <row r="13" spans="2:15" ht="30" customHeight="1" thickBot="1" x14ac:dyDescent="0.3">
      <c r="B13" s="538"/>
      <c r="C13" s="68" t="s">
        <v>155</v>
      </c>
      <c r="D13" s="10">
        <v>0</v>
      </c>
      <c r="E13" s="111">
        <v>40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</row>
    <row r="14" spans="2:15" ht="30" customHeight="1" x14ac:dyDescent="0.25">
      <c r="B14" s="533" t="s">
        <v>156</v>
      </c>
      <c r="C14" s="72" t="s">
        <v>157</v>
      </c>
      <c r="D14" s="108">
        <v>2</v>
      </c>
      <c r="E14" s="109">
        <v>200</v>
      </c>
      <c r="F14" s="110">
        <v>400</v>
      </c>
      <c r="G14" s="110">
        <v>312</v>
      </c>
      <c r="H14" s="110">
        <v>45.6</v>
      </c>
      <c r="I14" s="110">
        <v>30.4</v>
      </c>
      <c r="J14" s="110">
        <v>0.8</v>
      </c>
      <c r="K14" s="110">
        <v>16</v>
      </c>
      <c r="L14" s="110">
        <v>0.5</v>
      </c>
      <c r="M14" s="110">
        <v>0.2</v>
      </c>
      <c r="N14" s="110">
        <v>0</v>
      </c>
      <c r="O14" s="110">
        <v>0</v>
      </c>
    </row>
    <row r="15" spans="2:15" ht="30" customHeight="1" x14ac:dyDescent="0.25">
      <c r="B15" s="537"/>
      <c r="C15" s="67" t="s">
        <v>158</v>
      </c>
      <c r="D15" s="99">
        <v>0</v>
      </c>
      <c r="E15" s="100">
        <v>200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</row>
    <row r="16" spans="2:15" ht="30" customHeight="1" thickBot="1" x14ac:dyDescent="0.3">
      <c r="B16" s="538"/>
      <c r="C16" s="68" t="s">
        <v>159</v>
      </c>
      <c r="D16" s="10">
        <v>0</v>
      </c>
      <c r="E16" s="111">
        <v>200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</row>
    <row r="17" spans="2:15" ht="30" customHeight="1" x14ac:dyDescent="0.25">
      <c r="B17" s="533" t="s">
        <v>161</v>
      </c>
      <c r="C17" s="72" t="s">
        <v>162</v>
      </c>
      <c r="D17" s="108">
        <v>9</v>
      </c>
      <c r="E17" s="109">
        <v>10</v>
      </c>
      <c r="F17" s="110">
        <v>90</v>
      </c>
      <c r="G17" s="110">
        <v>326.7</v>
      </c>
      <c r="H17" s="110">
        <v>9.5</v>
      </c>
      <c r="I17" s="110">
        <v>4.0999999999999996</v>
      </c>
      <c r="J17" s="110">
        <v>30.6</v>
      </c>
      <c r="K17" s="110">
        <v>57.6</v>
      </c>
      <c r="L17" s="110">
        <v>14.3</v>
      </c>
      <c r="M17" s="110">
        <v>17.399999999999999</v>
      </c>
      <c r="N17" s="110">
        <v>5.4</v>
      </c>
      <c r="O17" s="110">
        <v>0.8</v>
      </c>
    </row>
    <row r="18" spans="2:15" ht="30" customHeight="1" thickBot="1" x14ac:dyDescent="0.3">
      <c r="B18" s="538"/>
      <c r="C18" s="68" t="s">
        <v>163</v>
      </c>
      <c r="D18" s="10">
        <v>2</v>
      </c>
      <c r="E18" s="111">
        <v>10</v>
      </c>
      <c r="F18" s="102">
        <v>20</v>
      </c>
      <c r="G18" s="102">
        <v>108.2</v>
      </c>
      <c r="H18" s="102">
        <v>3.7</v>
      </c>
      <c r="I18" s="102">
        <v>4.4000000000000004</v>
      </c>
      <c r="J18" s="102">
        <v>9.3000000000000007</v>
      </c>
      <c r="K18" s="102">
        <v>0</v>
      </c>
      <c r="L18" s="102">
        <v>2.1</v>
      </c>
      <c r="M18" s="102">
        <v>3.8</v>
      </c>
      <c r="N18" s="102">
        <v>2.4</v>
      </c>
      <c r="O18" s="102">
        <v>0.8</v>
      </c>
    </row>
    <row r="19" spans="2:15" ht="30" customHeight="1" thickBot="1" x14ac:dyDescent="0.3">
      <c r="B19" s="74" t="s">
        <v>164</v>
      </c>
      <c r="C19" s="74"/>
      <c r="D19" s="105">
        <v>6</v>
      </c>
      <c r="E19" s="106">
        <v>5</v>
      </c>
      <c r="F19" s="107">
        <v>30</v>
      </c>
      <c r="G19" s="107">
        <v>91.5</v>
      </c>
      <c r="H19" s="107">
        <v>23.4</v>
      </c>
      <c r="I19" s="107">
        <v>0.1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</row>
    <row r="20" spans="2:15" ht="30" customHeight="1" thickBot="1" x14ac:dyDescent="0.3">
      <c r="B20" s="68" t="s">
        <v>196</v>
      </c>
      <c r="C20" s="68"/>
      <c r="D20" s="16"/>
      <c r="E20" s="16"/>
      <c r="F20" s="102"/>
      <c r="G20" s="112">
        <v>2591.6999999999998</v>
      </c>
      <c r="H20" s="102">
        <v>346</v>
      </c>
      <c r="I20" s="102">
        <v>130.80000000000001</v>
      </c>
      <c r="J20" s="102">
        <v>86.1</v>
      </c>
      <c r="K20" s="102">
        <v>357</v>
      </c>
      <c r="L20" s="102">
        <v>30.2</v>
      </c>
      <c r="M20" s="102">
        <v>36.1</v>
      </c>
      <c r="N20" s="102">
        <v>15.6</v>
      </c>
      <c r="O20" s="102">
        <v>33.200000000000003</v>
      </c>
    </row>
    <row r="21" spans="2:15" ht="27" customHeight="1" x14ac:dyDescent="0.2">
      <c r="B21" s="500" t="s">
        <v>588</v>
      </c>
      <c r="C21" s="500"/>
      <c r="D21" s="500"/>
      <c r="E21" s="500"/>
      <c r="F21" s="500"/>
      <c r="G21" s="500"/>
      <c r="H21" s="500"/>
      <c r="I21" s="500"/>
    </row>
  </sheetData>
  <mergeCells count="6">
    <mergeCell ref="B21:I21"/>
    <mergeCell ref="B3:O3"/>
    <mergeCell ref="B10:B13"/>
    <mergeCell ref="B7:B8"/>
    <mergeCell ref="B14:B16"/>
    <mergeCell ref="B17:B18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showGridLines="0" workbookViewId="0">
      <selection activeCell="B7" sqref="B7"/>
    </sheetView>
  </sheetViews>
  <sheetFormatPr baseColWidth="10" defaultRowHeight="14.25" x14ac:dyDescent="0.2"/>
  <cols>
    <col min="1" max="1" width="4.140625" style="3" customWidth="1"/>
    <col min="2" max="8" width="15.5703125" style="3" customWidth="1"/>
    <col min="9" max="16384" width="11.42578125" style="3"/>
  </cols>
  <sheetData>
    <row r="2" spans="2:8" ht="18" x14ac:dyDescent="0.25">
      <c r="B2" s="377" t="s">
        <v>596</v>
      </c>
    </row>
    <row r="3" spans="2:8" ht="36" customHeight="1" thickBot="1" x14ac:dyDescent="0.3">
      <c r="B3" s="539" t="s">
        <v>235</v>
      </c>
      <c r="C3" s="539"/>
      <c r="D3" s="539"/>
      <c r="E3" s="539"/>
      <c r="F3" s="539"/>
      <c r="G3" s="539"/>
      <c r="H3" s="539"/>
    </row>
    <row r="4" spans="2:8" ht="16.5" thickBot="1" x14ac:dyDescent="0.25">
      <c r="B4" s="544" t="s">
        <v>198</v>
      </c>
      <c r="C4" s="545"/>
      <c r="D4" s="131" t="s">
        <v>199</v>
      </c>
      <c r="E4" s="132" t="s">
        <v>200</v>
      </c>
      <c r="F4" s="133" t="s">
        <v>201</v>
      </c>
      <c r="G4" s="134" t="s">
        <v>202</v>
      </c>
      <c r="H4" s="135" t="s">
        <v>203</v>
      </c>
    </row>
    <row r="5" spans="2:8" ht="15" thickBot="1" x14ac:dyDescent="0.25">
      <c r="B5" s="113" t="s">
        <v>204</v>
      </c>
      <c r="C5" s="114" t="s">
        <v>205</v>
      </c>
      <c r="D5" s="115" t="s">
        <v>170</v>
      </c>
      <c r="E5" s="116" t="s">
        <v>206</v>
      </c>
      <c r="F5" s="117" t="s">
        <v>207</v>
      </c>
      <c r="G5" s="118" t="s">
        <v>177</v>
      </c>
      <c r="H5" s="119" t="s">
        <v>208</v>
      </c>
    </row>
    <row r="6" spans="2:8" ht="63.75" customHeight="1" thickBot="1" x14ac:dyDescent="0.25">
      <c r="B6" s="120" t="s">
        <v>209</v>
      </c>
      <c r="C6" s="121" t="s">
        <v>210</v>
      </c>
      <c r="D6" s="122" t="s">
        <v>211</v>
      </c>
      <c r="E6" s="542" t="s">
        <v>212</v>
      </c>
      <c r="F6" s="543"/>
      <c r="G6" s="123" t="s">
        <v>213</v>
      </c>
      <c r="H6" s="124" t="s">
        <v>214</v>
      </c>
    </row>
    <row r="7" spans="2:8" ht="63.75" customHeight="1" thickBot="1" x14ac:dyDescent="0.25">
      <c r="B7" s="120" t="s">
        <v>215</v>
      </c>
      <c r="C7" s="121" t="s">
        <v>216</v>
      </c>
      <c r="D7" s="546" t="s">
        <v>217</v>
      </c>
      <c r="E7" s="547"/>
      <c r="F7" s="548" t="s">
        <v>218</v>
      </c>
      <c r="G7" s="549"/>
      <c r="H7" s="124" t="s">
        <v>219</v>
      </c>
    </row>
    <row r="8" spans="2:8" ht="63.75" customHeight="1" thickBot="1" x14ac:dyDescent="0.25">
      <c r="B8" s="120" t="s">
        <v>220</v>
      </c>
      <c r="C8" s="121" t="s">
        <v>221</v>
      </c>
      <c r="D8" s="122" t="s">
        <v>222</v>
      </c>
      <c r="E8" s="125" t="s">
        <v>223</v>
      </c>
      <c r="F8" s="540" t="s">
        <v>224</v>
      </c>
      <c r="G8" s="541"/>
      <c r="H8" s="124" t="s">
        <v>225</v>
      </c>
    </row>
    <row r="9" spans="2:8" ht="63.75" customHeight="1" thickBot="1" x14ac:dyDescent="0.25">
      <c r="B9" s="120" t="s">
        <v>226</v>
      </c>
      <c r="C9" s="121" t="s">
        <v>227</v>
      </c>
      <c r="D9" s="122" t="s">
        <v>228</v>
      </c>
      <c r="E9" s="125" t="s">
        <v>229</v>
      </c>
      <c r="F9" s="126" t="s">
        <v>230</v>
      </c>
      <c r="G9" s="123" t="s">
        <v>231</v>
      </c>
      <c r="H9" s="124" t="s">
        <v>228</v>
      </c>
    </row>
    <row r="10" spans="2:8" ht="63.75" customHeight="1" thickBot="1" x14ac:dyDescent="0.25">
      <c r="B10" s="127" t="s">
        <v>232</v>
      </c>
      <c r="C10" s="128" t="s">
        <v>232</v>
      </c>
      <c r="D10" s="129" t="s">
        <v>232</v>
      </c>
      <c r="E10" s="542" t="s">
        <v>233</v>
      </c>
      <c r="F10" s="543"/>
      <c r="G10" s="123" t="s">
        <v>234</v>
      </c>
      <c r="H10" s="130" t="s">
        <v>232</v>
      </c>
    </row>
    <row r="11" spans="2:8" ht="30.75" customHeight="1" x14ac:dyDescent="0.2">
      <c r="B11" s="500" t="s">
        <v>588</v>
      </c>
      <c r="C11" s="500"/>
      <c r="D11" s="500"/>
      <c r="E11" s="500"/>
      <c r="F11" s="500"/>
      <c r="G11" s="500"/>
      <c r="H11" s="500"/>
    </row>
  </sheetData>
  <mergeCells count="8">
    <mergeCell ref="B11:H11"/>
    <mergeCell ref="B3:H3"/>
    <mergeCell ref="F8:G8"/>
    <mergeCell ref="E10:F10"/>
    <mergeCell ref="B4:C4"/>
    <mergeCell ref="E6:F6"/>
    <mergeCell ref="D7:E7"/>
    <mergeCell ref="F7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21</vt:i4>
      </vt:variant>
    </vt:vector>
  </HeadingPairs>
  <TitlesOfParts>
    <vt:vector size="52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'2'!_edn1</vt:lpstr>
      <vt:lpstr>'2'!_edn2</vt:lpstr>
      <vt:lpstr>'2'!_ednref1</vt:lpstr>
      <vt:lpstr>'2'!_ednref2</vt:lpstr>
      <vt:lpstr>'11'!Área_de_impresión</vt:lpstr>
      <vt:lpstr>'13'!Área_de_impresión</vt:lpstr>
      <vt:lpstr>'15'!Área_de_impresión</vt:lpstr>
      <vt:lpstr>'18'!Área_de_impresión</vt:lpstr>
      <vt:lpstr>'19'!Área_de_impresión</vt:lpstr>
      <vt:lpstr>'28'!Área_de_impresión</vt:lpstr>
      <vt:lpstr>'8'!OLE_LINK1</vt:lpstr>
      <vt:lpstr>'1'!Títulos_a_imprimir</vt:lpstr>
      <vt:lpstr>'10'!Títulos_a_imprimir</vt:lpstr>
      <vt:lpstr>'12'!Títulos_a_imprimir</vt:lpstr>
      <vt:lpstr>'13'!Títulos_a_imprimir</vt:lpstr>
      <vt:lpstr>'14'!Títulos_a_imprimir</vt:lpstr>
      <vt:lpstr>'15'!Títulos_a_imprimir</vt:lpstr>
      <vt:lpstr>'17'!Títulos_a_imprimir</vt:lpstr>
      <vt:lpstr>'29'!Títulos_a_imprimir</vt:lpstr>
      <vt:lpstr>'4'!Títulos_a_imprimir</vt:lpstr>
      <vt:lpstr>'6'!Títulos_a_imprimir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MCCH</dc:creator>
  <cp:lastModifiedBy>subdirección ST</cp:lastModifiedBy>
  <cp:lastPrinted>2012-12-07T18:28:50Z</cp:lastPrinted>
  <dcterms:created xsi:type="dcterms:W3CDTF">2012-05-22T18:03:11Z</dcterms:created>
  <dcterms:modified xsi:type="dcterms:W3CDTF">2012-12-11T17:40:00Z</dcterms:modified>
</cp:coreProperties>
</file>